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 Data" sheetId="1" state="visible" r:id="rId1"/>
    <sheet xmlns:r="http://schemas.openxmlformats.org/officeDocument/2006/relationships" name="Export" sheetId="2" state="visible" r:id="rId2"/>
    <sheet xmlns:r="http://schemas.openxmlformats.org/officeDocument/2006/relationships" name="Mapping" sheetId="3" state="visible" r:id="rId3"/>
    <sheet xmlns:r="http://schemas.openxmlformats.org/officeDocument/2006/relationships" name="Journal Accounting" sheetId="4" state="visible" r:id="rId4"/>
    <sheet xmlns:r="http://schemas.openxmlformats.org/officeDocument/2006/relationships" name="internal_src_dst" sheetId="5" state="hidden" r:id="rId5"/>
    <sheet xmlns:r="http://schemas.openxmlformats.org/officeDocument/2006/relationships" name="internal_countifs" sheetId="6" state="hidden" r:id="rId6"/>
    <sheet xmlns:r="http://schemas.openxmlformats.org/officeDocument/2006/relationships" name="internal_mapping_sums" sheetId="7" state="hidden" r:id="rId7"/>
    <sheet xmlns:r="http://schemas.openxmlformats.org/officeDocument/2006/relationships" name="Trial Balance" sheetId="8" state="visible" r:id="rId8"/>
    <sheet xmlns:r="http://schemas.openxmlformats.org/officeDocument/2006/relationships" name="Profit and Loss" sheetId="9" state="visible" r:id="rId9"/>
    <sheet xmlns:r="http://schemas.openxmlformats.org/officeDocument/2006/relationships" name="Balance Sheet" sheetId="10" state="visible" r:id="rId10"/>
    <sheet xmlns:r="http://schemas.openxmlformats.org/officeDocument/2006/relationships" name="Arus Kas" sheetId="11" state="visible" r:id="rId11"/>
    <sheet xmlns:r="http://schemas.openxmlformats.org/officeDocument/2006/relationships" name="Cash Flow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_-"/>
  </numFmts>
  <fonts count="7">
    <font>
      <name val="Calibri"/>
      <family val="2"/>
      <color theme="1"/>
      <sz val="11"/>
      <scheme val="minor"/>
    </font>
    <font>
      <b val="1"/>
    </font>
    <font>
      <name val="Arial"/>
      <b val="1"/>
      <sz val="10"/>
    </font>
    <font>
      <name val="Arial"/>
      <b val="1"/>
      <i val="1"/>
      <sz val="10"/>
    </font>
    <font>
      <name val="Arial"/>
      <sz val="10"/>
    </font>
    <font>
      <name val="Arial"/>
      <i val="1"/>
      <sz val="10"/>
    </font>
    <font>
      <name val="Arial"/>
      <i val="1"/>
      <color rgb="FF6B7285"/>
      <sz val="9"/>
    </font>
  </fonts>
  <fills count="4">
    <fill>
      <patternFill/>
    </fill>
    <fill>
      <patternFill patternType="gray125"/>
    </fill>
    <fill>
      <patternFill patternType="solid">
        <fgColor rgb="FFEEF1F9"/>
      </patternFill>
    </fill>
    <fill>
      <patternFill patternType="solid">
        <fgColor rgb="FFEEF7F1"/>
      </patternFill>
    </fill>
  </fills>
  <borders count="4">
    <border>
      <left/>
      <right/>
      <top/>
      <bottom/>
      <diagonal/>
    </border>
    <border>
      <bottom style="thin"/>
    </border>
    <border>
      <top style="thin"/>
      <bottom style="thin"/>
    </border>
    <border>
      <top style="thin"/>
      <bottom style="medium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pivotButton="0" quotePrefix="0" xfId="0"/>
    <xf numFmtId="4" fontId="0" fillId="0" borderId="0" pivotButton="0" quotePrefix="0" xfId="0"/>
    <xf numFmtId="164" fontId="0" fillId="0" borderId="0" pivotButton="0" quotePrefix="0" xfId="0"/>
    <xf numFmtId="0" fontId="1" fillId="0" borderId="0" pivotButton="0" quotePrefix="0" xfId="0"/>
    <xf numFmtId="4" fontId="1" fillId="3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pivotButton="0" quotePrefix="0" xfId="0"/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41" fontId="4" fillId="0" borderId="0" pivotButton="0" quotePrefix="0" xfId="0"/>
    <xf numFmtId="41" fontId="2" fillId="0" borderId="2" pivotButton="0" quotePrefix="0" xfId="0"/>
    <xf numFmtId="41" fontId="2" fillId="0" borderId="3" pivotButton="0" quotePrefix="0" xfId="0"/>
    <xf numFmtId="0" fontId="6" fillId="0" borderId="0" pivotButton="0" quotePrefix="0" xfId="0"/>
    <xf numFmtId="41" fontId="2" fillId="0" borderId="0" pivotButton="0" quotePrefix="0" xfId="0"/>
    <xf numFmtId="4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8" customWidth="1" min="2" max="2"/>
    <col width="16" customWidth="1" min="3" max="3"/>
    <col width="20" customWidth="1" min="4" max="4"/>
    <col width="62" customWidth="1" min="5" max="5"/>
    <col width="20" customWidth="1" min="6" max="6"/>
  </cols>
  <sheetData>
    <row r="1">
      <c r="A1" s="1" t="inlineStr">
        <is>
          <t>Transaction Day</t>
        </is>
      </c>
      <c r="B1" s="1" t="inlineStr">
        <is>
          <t>Transaction Month</t>
        </is>
      </c>
      <c r="C1" s="1" t="inlineStr">
        <is>
          <t>Transaction Year</t>
        </is>
      </c>
      <c r="D1" s="1" t="inlineStr">
        <is>
          <t>Transaction Amount</t>
        </is>
      </c>
      <c r="E1" s="1" t="inlineStr">
        <is>
          <t>Transaction Description</t>
        </is>
      </c>
      <c r="F1" s="1" t="inlineStr">
        <is>
          <t>Transaction Category</t>
        </is>
      </c>
    </row>
    <row r="2">
      <c r="A2" t="n">
        <v>1</v>
      </c>
      <c r="B2" t="n">
        <v>7</v>
      </c>
      <c r="C2" t="n">
        <v>2025</v>
      </c>
      <c r="D2" s="2" t="n">
        <v>25000000</v>
      </c>
      <c r="E2" t="inlineStr">
        <is>
          <t>TRSF E-BANKING CR PT MAJU JAYA SEJAHTERA INV/2025/001</t>
        </is>
      </c>
      <c r="F2" t="inlineStr">
        <is>
          <t>credit</t>
        </is>
      </c>
    </row>
    <row r="3">
      <c r="A3" t="n">
        <v>2</v>
      </c>
      <c r="B3" t="n">
        <v>7</v>
      </c>
      <c r="C3" t="n">
        <v>2025</v>
      </c>
      <c r="D3" s="2" t="n">
        <v>15000</v>
      </c>
      <c r="E3" t="inlineStr">
        <is>
          <t>BIAYA ADM</t>
        </is>
      </c>
      <c r="F3" t="inlineStr">
        <is>
          <t>debit</t>
        </is>
      </c>
    </row>
    <row r="4">
      <c r="A4" t="n">
        <v>3</v>
      </c>
      <c r="B4" t="n">
        <v>7</v>
      </c>
      <c r="C4" t="n">
        <v>2025</v>
      </c>
      <c r="D4" s="2" t="n">
        <v>12000000</v>
      </c>
      <c r="E4" t="inlineStr">
        <is>
          <t>TRSF E-BANKING DB GAJI KARYAWAN JULI 2025</t>
        </is>
      </c>
      <c r="F4" t="inlineStr">
        <is>
          <t>debit</t>
        </is>
      </c>
    </row>
    <row r="5">
      <c r="A5" t="n">
        <v>5</v>
      </c>
      <c r="B5" t="n">
        <v>7</v>
      </c>
      <c r="C5" t="n">
        <v>2025</v>
      </c>
      <c r="D5" s="2" t="n">
        <v>3500000</v>
      </c>
      <c r="E5" t="inlineStr">
        <is>
          <t>SWITCHING CR SETORAN TUNAI</t>
        </is>
      </c>
      <c r="F5" t="inlineStr">
        <is>
          <t>credit</t>
        </is>
      </c>
    </row>
    <row r="6">
      <c r="A6" t="n">
        <v>8</v>
      </c>
      <c r="B6" t="n">
        <v>7</v>
      </c>
      <c r="C6" t="n">
        <v>2025</v>
      </c>
      <c r="D6" s="2" t="n">
        <v>750000</v>
      </c>
      <c r="E6" t="inlineStr">
        <is>
          <t>TRSF E-BANKING DB PLN PREPAID</t>
        </is>
      </c>
      <c r="F6" t="inlineStr">
        <is>
          <t>debit</t>
        </is>
      </c>
    </row>
    <row r="7">
      <c r="A7" t="n">
        <v>12</v>
      </c>
      <c r="B7" t="n">
        <v>7</v>
      </c>
      <c r="C7" t="n">
        <v>2025</v>
      </c>
      <c r="D7" s="2" t="n">
        <v>8000000</v>
      </c>
      <c r="E7" t="inlineStr">
        <is>
          <t>TRSF E-BANKING DB SEWA KANTOR JULI 2025</t>
        </is>
      </c>
      <c r="F7" t="inlineStr">
        <is>
          <t>debit</t>
        </is>
      </c>
    </row>
    <row r="8">
      <c r="A8" t="n">
        <v>15</v>
      </c>
      <c r="B8" t="n">
        <v>7</v>
      </c>
      <c r="C8" t="n">
        <v>2025</v>
      </c>
      <c r="D8" s="2" t="n">
        <v>12345</v>
      </c>
      <c r="E8" t="inlineStr">
        <is>
          <t>KR OTOMATIS BUNGA</t>
        </is>
      </c>
      <c r="F8" t="inlineStr">
        <is>
          <t>credit</t>
        </is>
      </c>
    </row>
    <row r="9">
      <c r="A9" t="n">
        <v>15</v>
      </c>
      <c r="B9" t="n">
        <v>7</v>
      </c>
      <c r="C9" t="n">
        <v>2025</v>
      </c>
      <c r="D9" s="2" t="n">
        <v>2469</v>
      </c>
      <c r="E9" t="inlineStr">
        <is>
          <t>PAJAK BUNGA</t>
        </is>
      </c>
      <c r="F9" t="inlineStr">
        <is>
          <t>debit</t>
        </is>
      </c>
    </row>
    <row r="10">
      <c r="A10" t="n">
        <v>20</v>
      </c>
      <c r="B10" t="n">
        <v>7</v>
      </c>
      <c r="C10" t="n">
        <v>2025</v>
      </c>
      <c r="D10" s="2" t="n">
        <v>17250000</v>
      </c>
      <c r="E10" t="inlineStr">
        <is>
          <t>TRSF E-BANKING CR PT SENTOSA ABADI INV/2025/002</t>
        </is>
      </c>
      <c r="F10" t="inlineStr">
        <is>
          <t>credit</t>
        </is>
      </c>
    </row>
    <row r="11">
      <c r="A11" t="n">
        <v>28</v>
      </c>
      <c r="B11" t="n">
        <v>7</v>
      </c>
      <c r="C11" t="n">
        <v>2025</v>
      </c>
      <c r="D11" s="2" t="n">
        <v>22000000</v>
      </c>
      <c r="E11" t="inlineStr">
        <is>
          <t>TRSF E-BANKING DB PEMBELIAN LAPTOP</t>
        </is>
      </c>
      <c r="F11" t="inlineStr">
        <is>
          <t>debit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22"/>
  <sheetViews>
    <sheetView showGridLines="0" workbookViewId="0">
      <selection activeCell="A1" sqref="A1"/>
    </sheetView>
  </sheetViews>
  <sheetFormatPr baseColWidth="8" defaultRowHeight="15"/>
  <cols>
    <col width="1.82" customWidth="1" min="1" max="1"/>
    <col width="1.82" customWidth="1" min="2" max="2"/>
    <col width="1.82" customWidth="1" min="3" max="3"/>
    <col width="8" customWidth="1" min="4" max="4"/>
    <col width="28.82" customWidth="1" min="5" max="5"/>
    <col width="1.54" customWidth="1" min="6" max="6"/>
    <col width="21.54" customWidth="1" min="7" max="7"/>
    <col width="1.54" customWidth="1" min="8" max="8"/>
    <col width="28.82" customWidth="1" min="9" max="9"/>
    <col width="1.82" customWidth="1" min="10" max="10"/>
    <col width="8" customWidth="1" min="11" max="11"/>
    <col width="12" customWidth="1" min="12" max="12"/>
    <col width="22" customWidth="1" min="13" max="13"/>
  </cols>
  <sheetData>
    <row r="1">
      <c r="A1" s="6" t="inlineStr">
        <is>
          <t>PT CONTOH SEJAHTERA (LAPORAN CONTOH)</t>
        </is>
      </c>
      <c r="M1" s="7" t="inlineStr">
        <is>
          <t>PT CONTOH SEJAHTERA (LAPORAN CONTOH)</t>
        </is>
      </c>
    </row>
    <row r="2">
      <c r="A2" s="6" t="inlineStr">
        <is>
          <t>LAPORAN POSISI KEUANGAN</t>
        </is>
      </c>
      <c r="M2" s="7" t="inlineStr">
        <is>
          <t>STATEMENT OF FINANCIAL POSITION</t>
        </is>
      </c>
    </row>
    <row r="3">
      <c r="A3" s="6" t="inlineStr">
        <is>
          <t>TANGGAL 31 JULI 2025</t>
        </is>
      </c>
      <c r="M3" s="7" t="inlineStr">
        <is>
          <t>AS OF 31 JULY 2025</t>
        </is>
      </c>
    </row>
    <row r="4">
      <c r="A4" s="8" t="inlineStr">
        <is>
          <t>(Disajikan dalam Rupiah, kecuali dinyatakan lain)</t>
        </is>
      </c>
      <c r="M4" s="9" t="inlineStr">
        <is>
          <t>(Expressed in Rupiah, unless otherwise stated)</t>
        </is>
      </c>
    </row>
    <row r="6">
      <c r="G6" s="10" t="inlineStr">
        <is>
          <t>31 Juli 2025/</t>
        </is>
      </c>
    </row>
    <row r="7">
      <c r="G7" s="11" t="inlineStr">
        <is>
          <t>31 July 2025</t>
        </is>
      </c>
    </row>
    <row r="9">
      <c r="A9" s="6" t="inlineStr">
        <is>
          <t>ASET</t>
        </is>
      </c>
      <c r="M9" s="7" t="inlineStr">
        <is>
          <t>ASSETS</t>
        </is>
      </c>
    </row>
    <row r="10">
      <c r="A10" s="8" t="inlineStr">
        <is>
          <t>Bank BCA 1234567890</t>
        </is>
      </c>
      <c r="G10" s="12">
        <f>SUMIFS('Trial Balance'!$D:$D,'Trial Balance'!$A:$A,"BCA-1234567890")</f>
        <v/>
      </c>
    </row>
    <row r="11">
      <c r="A11" s="6" t="inlineStr">
        <is>
          <t>TOTAL ASET</t>
        </is>
      </c>
      <c r="G11" s="13">
        <f>SUM(G10:G10)</f>
        <v/>
      </c>
      <c r="M11" s="7" t="inlineStr">
        <is>
          <t>TOTAL ASSETS</t>
        </is>
      </c>
    </row>
    <row r="12">
      <c r="A12" s="6" t="inlineStr">
        <is>
          <t>KEWAJIBAN</t>
        </is>
      </c>
      <c r="M12" s="7" t="inlineStr">
        <is>
          <t>LIABILITIES</t>
        </is>
      </c>
    </row>
    <row r="13">
      <c r="A13" s="6" t="inlineStr">
        <is>
          <t>Total Kewajiban</t>
        </is>
      </c>
      <c r="G13" s="13" t="n">
        <v>0</v>
      </c>
      <c r="M13" s="7" t="inlineStr">
        <is>
          <t>Total Liabilities</t>
        </is>
      </c>
    </row>
    <row r="14">
      <c r="A14" s="6" t="inlineStr">
        <is>
          <t>MODAL</t>
        </is>
      </c>
      <c r="M14" s="7" t="inlineStr">
        <is>
          <t>EQUITY</t>
        </is>
      </c>
    </row>
    <row r="15">
      <c r="A15" s="8" t="inlineStr">
        <is>
          <t>Modal</t>
        </is>
      </c>
      <c r="G15" s="12">
        <f>-SUMIFS('Trial Balance'!$D:$D,'Trial Balance'!$A:$A,"Modal")</f>
        <v/>
      </c>
      <c r="M15" s="9" t="inlineStr">
        <is>
          <t>Share capital</t>
        </is>
      </c>
    </row>
    <row r="16">
      <c r="A16" s="8" t="inlineStr">
        <is>
          <t>Laba (Rugi) Periode Berjalan</t>
        </is>
      </c>
      <c r="G16" s="12">
        <f>'Profit and Loss'!G29</f>
        <v/>
      </c>
      <c r="M16" s="9" t="inlineStr">
        <is>
          <t>Profit (Loss) for the Period</t>
        </is>
      </c>
    </row>
    <row r="17">
      <c r="A17" s="6" t="inlineStr">
        <is>
          <t>Total Modal</t>
        </is>
      </c>
      <c r="G17" s="13">
        <f>SUM(G15:G16)</f>
        <v/>
      </c>
      <c r="M17" s="7" t="inlineStr">
        <is>
          <t>Total Equity</t>
        </is>
      </c>
    </row>
    <row r="18">
      <c r="A18" s="6" t="inlineStr">
        <is>
          <t>TOTAL KEWAJIBAN DAN MODAL</t>
        </is>
      </c>
      <c r="G18" s="13">
        <f>G13+G17</f>
        <v/>
      </c>
      <c r="M18" s="7" t="inlineStr">
        <is>
          <t>TOTAL LIABILITIES AND EQUITY</t>
        </is>
      </c>
    </row>
    <row r="20">
      <c r="A20" s="6" t="inlineStr">
        <is>
          <t>SELISIH ASET vs KEWAJIBAN + MODAL (harus 0)</t>
        </is>
      </c>
      <c r="G20" s="14">
        <f>G11-G18</f>
        <v/>
      </c>
      <c r="L20" s="7" t="inlineStr">
        <is>
          <t>DIFFERENCE, ASSETS vs LIABILITIES + EQUITY (must be nil)</t>
        </is>
      </c>
    </row>
    <row r="22">
      <c r="A22" s="15" t="inlineStr">
        <is>
          <t>Modal memuat baris hasil periode berjalan yang mengambil angkanya langsung dari sheet Laba Rugi, sehingga keduanya tidak dapat berbeda.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36"/>
  <sheetViews>
    <sheetView showGridLines="0" workbookViewId="0">
      <selection activeCell="A1" sqref="A1"/>
    </sheetView>
  </sheetViews>
  <sheetFormatPr baseColWidth="8" defaultRowHeight="15"/>
  <cols>
    <col width="1.82" customWidth="1" min="1" max="1"/>
    <col width="1.82" customWidth="1" min="2" max="2"/>
    <col width="1.82" customWidth="1" min="3" max="3"/>
    <col width="8" customWidth="1" min="4" max="4"/>
    <col width="28.82" customWidth="1" min="5" max="5"/>
    <col width="1.54" customWidth="1" min="6" max="6"/>
    <col width="21.54" customWidth="1" min="7" max="7"/>
    <col width="1.54" customWidth="1" min="8" max="8"/>
    <col width="28.82" customWidth="1" min="9" max="9"/>
    <col width="1.82" customWidth="1" min="10" max="10"/>
    <col width="8" customWidth="1" min="11" max="11"/>
    <col width="12" customWidth="1" min="12" max="12"/>
    <col width="22" customWidth="1" min="13" max="13"/>
  </cols>
  <sheetData>
    <row r="1">
      <c r="A1" s="6" t="inlineStr">
        <is>
          <t>PT CONTOH SEJAHTERA (LAPORAN CONTOH)</t>
        </is>
      </c>
      <c r="M1" s="7" t="inlineStr">
        <is>
          <t>PT CONTOH SEJAHTERA (LAPORAN CONTOH)</t>
        </is>
      </c>
    </row>
    <row r="2">
      <c r="A2" s="6" t="inlineStr">
        <is>
          <t>LAPORAN ARUS KAS</t>
        </is>
      </c>
      <c r="M2" s="7" t="inlineStr">
        <is>
          <t>STATEMENT OF CASH FLOWS</t>
        </is>
      </c>
    </row>
    <row r="3">
      <c r="A3" s="6" t="inlineStr">
        <is>
          <t>UNTUK PERIODE YANG BERAKHIR 31 JULI 2025</t>
        </is>
      </c>
      <c r="M3" s="7" t="inlineStr">
        <is>
          <t>FOR THE PERIOD ENDED 31 JULY 2025</t>
        </is>
      </c>
    </row>
    <row r="4">
      <c r="A4" s="8" t="inlineStr">
        <is>
          <t>(Disajikan dalam Rupiah, kecuali dinyatakan lain)</t>
        </is>
      </c>
      <c r="M4" s="9" t="inlineStr">
        <is>
          <t>(Expressed in Rupiah, unless otherwise stated)</t>
        </is>
      </c>
    </row>
    <row r="6">
      <c r="G6" s="10" t="inlineStr">
        <is>
          <t>31 Juli 2025/</t>
        </is>
      </c>
    </row>
    <row r="7">
      <c r="G7" s="11" t="inlineStr">
        <is>
          <t>31 July 2025</t>
        </is>
      </c>
    </row>
    <row r="9">
      <c r="A9" s="6" t="inlineStr">
        <is>
          <t>Kas dan Setara Kas Awal (Saldo Awal)</t>
        </is>
      </c>
      <c r="G9" s="16" t="n">
        <v>50000000</v>
      </c>
      <c r="L9" s="7" t="inlineStr">
        <is>
          <t>Cash and Cash Equivalents at Beginning</t>
        </is>
      </c>
    </row>
    <row r="10">
      <c r="A10" s="6" t="inlineStr">
        <is>
          <t>ARUS KAS DARI AKTIVITAS OPERASI</t>
        </is>
      </c>
      <c r="L10" s="7" t="inlineStr">
        <is>
          <t>CASH FLOWS FROM OPERATING ACTIVITIES</t>
        </is>
      </c>
    </row>
    <row r="11">
      <c r="A11" s="6" t="inlineStr">
        <is>
          <t>Laba Bersih (dari Laporan Laba Rugi)</t>
        </is>
      </c>
      <c r="G11" s="16">
        <f>'Profit and Loss'!G29</f>
        <v/>
      </c>
      <c r="L11" s="7" t="inlineStr">
        <is>
          <t>Profit for the Period (from Profit or Loss)</t>
        </is>
      </c>
    </row>
    <row r="12">
      <c r="A12" s="6" t="inlineStr">
        <is>
          <t>Arus Kas Bersih dari Operasi</t>
        </is>
      </c>
      <c r="G12" s="13">
        <f>G11</f>
        <v/>
      </c>
      <c r="M12" s="7" t="inlineStr">
        <is>
          <t>Net Cash from Operating Activities</t>
        </is>
      </c>
    </row>
    <row r="14">
      <c r="A14" s="6" t="inlineStr">
        <is>
          <t>RINCIAN ARUS KAS OPERASI (METODE LANGSUNG)</t>
        </is>
      </c>
      <c r="L14" s="7" t="inlineStr">
        <is>
          <t>OPERATING CASH FLOWS IN DETAIL (DIRECT METHOD)</t>
        </is>
      </c>
    </row>
    <row r="15">
      <c r="A15" s="8" t="inlineStr">
        <is>
          <t>Penerimaan dari penjualan / pendapatan usaha</t>
        </is>
      </c>
      <c r="G15" s="12">
        <f>-SUMIFS('Trial Balance'!$D:$D,'Trial Balance'!$A:$A,"Penjualan / Pendapatan Usaha")</f>
        <v/>
      </c>
      <c r="M15" s="9" t="inlineStr">
        <is>
          <t>Receipts from sales and services</t>
        </is>
      </c>
    </row>
    <row r="16">
      <c r="A16" s="8" t="inlineStr">
        <is>
          <t>Penerimaan pendapatan bunga bank</t>
        </is>
      </c>
      <c r="G16" s="12">
        <f>-SUMIFS('Trial Balance'!$D:$D,'Trial Balance'!$A:$A,"Pendapatan Bunga Bank")</f>
        <v/>
      </c>
    </row>
    <row r="17">
      <c r="A17" s="8" t="inlineStr">
        <is>
          <t>Pembayaran biaya administrasi bank</t>
        </is>
      </c>
      <c r="G17" s="12">
        <f>-SUMIFS('Trial Balance'!$D:$D,'Trial Balance'!$A:$A,"Biaya Administrasi Bank")</f>
        <v/>
      </c>
    </row>
    <row r="18">
      <c r="A18" s="8" t="inlineStr">
        <is>
          <t>Pembayaran biaya gaji</t>
        </is>
      </c>
      <c r="G18" s="12">
        <f>-SUMIFS('Trial Balance'!$D:$D,'Trial Balance'!$A:$A,"Biaya Gaji")</f>
        <v/>
      </c>
    </row>
    <row r="19">
      <c r="A19" s="8" t="inlineStr">
        <is>
          <t>Pembayaran biaya listrik, air, telepon</t>
        </is>
      </c>
      <c r="G19" s="12">
        <f>-SUMIFS('Trial Balance'!$D:$D,'Trial Balance'!$A:$A,"Biaya Listrik, Air, Telepon")</f>
        <v/>
      </c>
    </row>
    <row r="20">
      <c r="A20" s="8" t="inlineStr">
        <is>
          <t>Pembayaran pajak atas pendapatan bunga bank</t>
        </is>
      </c>
      <c r="G20" s="12">
        <f>-SUMIFS('Trial Balance'!$D:$D,'Trial Balance'!$A:$A,"Pajak atas Pendapatan Bunga Bank")</f>
        <v/>
      </c>
    </row>
    <row r="21">
      <c r="A21" s="8" t="inlineStr">
        <is>
          <t>Pembayaran beban lain-lain</t>
        </is>
      </c>
      <c r="G21" s="12">
        <f>-SUMIFS('Trial Balance'!$D:$D,'Trial Balance'!$A:$A,"Beban lain-lain")</f>
        <v/>
      </c>
    </row>
    <row r="22">
      <c r="A22" s="6" t="inlineStr">
        <is>
          <t>Total Arus Kas Operasi</t>
        </is>
      </c>
      <c r="G22" s="13">
        <f>SUM(G15:G21)</f>
        <v/>
      </c>
      <c r="M22" s="7" t="inlineStr">
        <is>
          <t>Net Cash from Operating Activities</t>
        </is>
      </c>
    </row>
    <row r="23">
      <c r="A23" s="6" t="inlineStr">
        <is>
          <t>SELISIH thd rekonsiliasi di atas (harus 0)</t>
        </is>
      </c>
      <c r="G23" s="14">
        <f>G22-G12</f>
        <v/>
      </c>
      <c r="L23" s="7" t="inlineStr">
        <is>
          <t>DIFFERENCE vs THE RECONCILIATION ABOVE (must be nil)</t>
        </is>
      </c>
    </row>
    <row r="25">
      <c r="A25" s="6" t="inlineStr">
        <is>
          <t>ARUS KAS DARI AKTIVITAS INVESTASI</t>
        </is>
      </c>
      <c r="L25" s="7" t="inlineStr">
        <is>
          <t>CASH FLOWS FROM INVESTING ACTIVITIES</t>
        </is>
      </c>
    </row>
    <row r="26">
      <c r="A26" s="6" t="inlineStr">
        <is>
          <t>Arus Kas Bersih dari Investasi</t>
        </is>
      </c>
      <c r="G26" s="13" t="n">
        <v>0</v>
      </c>
      <c r="M26" s="7" t="inlineStr">
        <is>
          <t>Net Cash from Investing Activities</t>
        </is>
      </c>
    </row>
    <row r="27">
      <c r="A27" s="6" t="inlineStr">
        <is>
          <t>ARUS KAS DARI AKTIVITAS PENDANAAN</t>
        </is>
      </c>
      <c r="L27" s="7" t="inlineStr">
        <is>
          <t>CASH FLOWS FROM FINANCING ACTIVITIES</t>
        </is>
      </c>
    </row>
    <row r="28">
      <c r="A28" s="8" t="inlineStr">
        <is>
          <t>Transaksi modal</t>
        </is>
      </c>
      <c r="G28" s="12" t="n">
        <v>3500000</v>
      </c>
    </row>
    <row r="29">
      <c r="A29" s="6" t="inlineStr">
        <is>
          <t>Arus Kas Bersih dari Pendanaan</t>
        </is>
      </c>
      <c r="G29" s="13">
        <f>SUM(G28:G28)</f>
        <v/>
      </c>
      <c r="M29" s="7" t="inlineStr">
        <is>
          <t>Net Cash from Financing Activities</t>
        </is>
      </c>
    </row>
    <row r="30">
      <c r="A30" s="6" t="inlineStr">
        <is>
          <t>KENAIKAN (PENURUNAN) KAS BERSIH</t>
        </is>
      </c>
      <c r="G30" s="13">
        <f>G12+G26+G29</f>
        <v/>
      </c>
      <c r="M30" s="7" t="inlineStr">
        <is>
          <t>NET INCREASE (DECREASE) IN CASH</t>
        </is>
      </c>
    </row>
    <row r="31">
      <c r="A31" s="6" t="inlineStr">
        <is>
          <t>KAS DAN SETARA KAS AKHIR</t>
        </is>
      </c>
      <c r="G31" s="14">
        <f>G9+G30</f>
        <v/>
      </c>
      <c r="M31" s="7" t="inlineStr">
        <is>
          <t>CASH AND CASH EQUIVALENTS AT END</t>
        </is>
      </c>
    </row>
    <row r="33">
      <c r="A33" s="6" t="inlineStr">
        <is>
          <t>SELISIH thd KAS DI NERACA (harus 0)</t>
        </is>
      </c>
      <c r="G33" s="14">
        <f>G31-SUM('Balance Sheet'!G10:G10)</f>
        <v/>
      </c>
      <c r="L33" s="7" t="inlineStr">
        <is>
          <t>DIFFERENCE vs CASH ON THE BALANCE SHEET (must be nil)</t>
        </is>
      </c>
    </row>
    <row r="35">
      <c r="A35" s="15" t="inlineStr">
        <is>
          <t>Arus kas operasi disajikan sebagai rekonsiliasi dari laba bersih, dan dirinci di bawahnya per akun (metode langsung) — kedua angka harus sama.</t>
        </is>
      </c>
    </row>
    <row r="36">
      <c r="A36" s="15" t="inlineStr">
        <is>
          <t>Setiap baris rincian adalah kas yang benar-benar bergerak di rekening koran. Kas akhir dihitung dari kas awal, bukan disalin.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4" customWidth="1" min="1" max="1"/>
    <col width="14" customWidth="1" min="2" max="2"/>
    <col width="20" customWidth="1" min="3" max="3"/>
    <col width="4" customWidth="1" min="4" max="4"/>
    <col width="44" customWidth="1" min="5" max="5"/>
    <col width="14" customWidth="1" min="6" max="6"/>
    <col width="20" customWidth="1" min="7" max="7"/>
  </cols>
  <sheetData>
    <row r="1">
      <c r="A1" s="4" t="inlineStr">
        <is>
          <t>CASH IN</t>
        </is>
      </c>
      <c r="E1" s="4" t="inlineStr">
        <is>
          <t>CASH OUT</t>
        </is>
      </c>
    </row>
    <row r="2">
      <c r="A2" s="4" t="inlineStr">
        <is>
          <t>TOTAL:</t>
        </is>
      </c>
      <c r="C2" s="17">
        <f>SUM(C4:C7)</f>
        <v/>
      </c>
      <c r="E2" s="4" t="inlineStr">
        <is>
          <t>TOTAL:</t>
        </is>
      </c>
      <c r="G2" s="17">
        <f>SUM(G4:G9)</f>
        <v/>
      </c>
    </row>
    <row r="3">
      <c r="A3" s="1" t="inlineStr">
        <is>
          <t>Description</t>
        </is>
      </c>
      <c r="B3" s="1" t="inlineStr">
        <is>
          <t>Date</t>
        </is>
      </c>
      <c r="C3" s="1" t="inlineStr">
        <is>
          <t>Amount</t>
        </is>
      </c>
      <c r="E3" s="1" t="inlineStr">
        <is>
          <t>Description</t>
        </is>
      </c>
      <c r="F3" s="1" t="inlineStr">
        <is>
          <t>Date</t>
        </is>
      </c>
      <c r="G3" s="1" t="inlineStr">
        <is>
          <t>Amount</t>
        </is>
      </c>
    </row>
    <row r="4">
      <c r="A4" t="inlineStr">
        <is>
          <t>TRSF E-BANKING CR PT MAJU JAYA SEJAHTERA INV/2025/001</t>
        </is>
      </c>
      <c r="B4" t="inlineStr">
        <is>
          <t>1/7/2025</t>
        </is>
      </c>
      <c r="C4" s="2" t="n">
        <v>25000000</v>
      </c>
      <c r="E4" t="inlineStr">
        <is>
          <t>BIAYA ADM</t>
        </is>
      </c>
      <c r="F4" t="inlineStr">
        <is>
          <t>2/7/2025</t>
        </is>
      </c>
      <c r="G4" s="2" t="n">
        <v>15000</v>
      </c>
    </row>
    <row r="5">
      <c r="A5" t="inlineStr">
        <is>
          <t>SWITCHING CR SETORAN TUNAI</t>
        </is>
      </c>
      <c r="B5" t="inlineStr">
        <is>
          <t>5/7/2025</t>
        </is>
      </c>
      <c r="C5" s="2" t="n">
        <v>3500000</v>
      </c>
      <c r="E5" t="inlineStr">
        <is>
          <t>TRSF E-BANKING DB GAJI KARYAWAN JULI 2025</t>
        </is>
      </c>
      <c r="F5" t="inlineStr">
        <is>
          <t>3/7/2025</t>
        </is>
      </c>
      <c r="G5" s="2" t="n">
        <v>12000000</v>
      </c>
    </row>
    <row r="6">
      <c r="A6" t="inlineStr">
        <is>
          <t>KR OTOMATIS BUNGA</t>
        </is>
      </c>
      <c r="B6" t="inlineStr">
        <is>
          <t>15/7/2025</t>
        </is>
      </c>
      <c r="C6" s="2" t="n">
        <v>12345</v>
      </c>
      <c r="E6" t="inlineStr">
        <is>
          <t>TRSF E-BANKING DB PLN PREPAID</t>
        </is>
      </c>
      <c r="F6" t="inlineStr">
        <is>
          <t>8/7/2025</t>
        </is>
      </c>
      <c r="G6" s="2" t="n">
        <v>750000</v>
      </c>
    </row>
    <row r="7">
      <c r="A7" t="inlineStr">
        <is>
          <t>TRSF E-BANKING CR PT SENTOSA ABADI INV/2025/002</t>
        </is>
      </c>
      <c r="B7" t="inlineStr">
        <is>
          <t>20/7/2025</t>
        </is>
      </c>
      <c r="C7" s="2" t="n">
        <v>17250000</v>
      </c>
      <c r="E7" t="inlineStr">
        <is>
          <t>TRSF E-BANKING DB SEWA KANTOR JULI 2025</t>
        </is>
      </c>
      <c r="F7" t="inlineStr">
        <is>
          <t>12/7/2025</t>
        </is>
      </c>
      <c r="G7" s="2" t="n">
        <v>8000000</v>
      </c>
    </row>
    <row r="8">
      <c r="E8" t="inlineStr">
        <is>
          <t>PAJAK BUNGA</t>
        </is>
      </c>
      <c r="F8" t="inlineStr">
        <is>
          <t>15/7/2025</t>
        </is>
      </c>
      <c r="G8" s="2" t="n">
        <v>2469</v>
      </c>
    </row>
    <row r="9">
      <c r="E9" t="inlineStr">
        <is>
          <t>TRSF E-BANKING DB PEMBELIAN LAPTOP</t>
        </is>
      </c>
      <c r="F9" t="inlineStr">
        <is>
          <t>28/7/2025</t>
        </is>
      </c>
      <c r="G9" s="2" t="n">
        <v>22000000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2" customWidth="1" min="2" max="2"/>
    <col width="62" customWidth="1" min="3" max="3"/>
    <col width="20" customWidth="1" min="4" max="4"/>
  </cols>
  <sheetData>
    <row r="1">
      <c r="A1" s="1" t="inlineStr">
        <is>
          <t>Date</t>
        </is>
      </c>
      <c r="B1" s="1" t="inlineStr">
        <is>
          <t>Type</t>
        </is>
      </c>
      <c r="C1" s="1" t="inlineStr">
        <is>
          <t>Description</t>
        </is>
      </c>
      <c r="D1" s="1" t="inlineStr">
        <is>
          <t>Balance</t>
        </is>
      </c>
    </row>
    <row r="2">
      <c r="A2" t="inlineStr">
        <is>
          <t>01 July 2025</t>
        </is>
      </c>
      <c r="B2" t="inlineStr">
        <is>
          <t>income</t>
        </is>
      </c>
      <c r="C2" t="inlineStr">
        <is>
          <t>TRSF E-BANKING CR PT MAJU JAYA SEJAHTERA INV/2025/001</t>
        </is>
      </c>
      <c r="D2" s="2" t="n">
        <v>25000000</v>
      </c>
    </row>
    <row r="3">
      <c r="A3" t="inlineStr">
        <is>
          <t>02 July 2025</t>
        </is>
      </c>
      <c r="B3" t="inlineStr">
        <is>
          <t>expense</t>
        </is>
      </c>
      <c r="C3" t="inlineStr">
        <is>
          <t>BIAYA ADM</t>
        </is>
      </c>
      <c r="D3" s="2" t="n">
        <v>-15000</v>
      </c>
    </row>
    <row r="4">
      <c r="A4" t="inlineStr">
        <is>
          <t>03 July 2025</t>
        </is>
      </c>
      <c r="B4" t="inlineStr">
        <is>
          <t>expense</t>
        </is>
      </c>
      <c r="C4" t="inlineStr">
        <is>
          <t>TRSF E-BANKING DB GAJI KARYAWAN JULI 2025</t>
        </is>
      </c>
      <c r="D4" s="2" t="n">
        <v>-12000000</v>
      </c>
    </row>
    <row r="5">
      <c r="A5" t="inlineStr">
        <is>
          <t>05 July 2025</t>
        </is>
      </c>
      <c r="B5" t="inlineStr">
        <is>
          <t>income</t>
        </is>
      </c>
      <c r="C5" t="inlineStr">
        <is>
          <t>SWITCHING CR SETORAN TUNAI</t>
        </is>
      </c>
      <c r="D5" s="2" t="n">
        <v>3500000</v>
      </c>
    </row>
    <row r="6">
      <c r="A6" t="inlineStr">
        <is>
          <t>08 July 2025</t>
        </is>
      </c>
      <c r="B6" t="inlineStr">
        <is>
          <t>expense</t>
        </is>
      </c>
      <c r="C6" t="inlineStr">
        <is>
          <t>TRSF E-BANKING DB PLN PREPAID</t>
        </is>
      </c>
      <c r="D6" s="2" t="n">
        <v>-750000</v>
      </c>
    </row>
    <row r="7">
      <c r="A7" t="inlineStr">
        <is>
          <t>12 July 2025</t>
        </is>
      </c>
      <c r="B7" t="inlineStr">
        <is>
          <t>expense</t>
        </is>
      </c>
      <c r="C7" t="inlineStr">
        <is>
          <t>TRSF E-BANKING DB SEWA KANTOR JULI 2025</t>
        </is>
      </c>
      <c r="D7" s="2" t="n">
        <v>-8000000</v>
      </c>
    </row>
    <row r="8">
      <c r="A8" t="inlineStr">
        <is>
          <t>15 July 2025</t>
        </is>
      </c>
      <c r="B8" t="inlineStr">
        <is>
          <t>income</t>
        </is>
      </c>
      <c r="C8" t="inlineStr">
        <is>
          <t>KR OTOMATIS BUNGA</t>
        </is>
      </c>
      <c r="D8" s="2" t="n">
        <v>12345</v>
      </c>
    </row>
    <row r="9">
      <c r="A9" t="inlineStr">
        <is>
          <t>15 July 2025</t>
        </is>
      </c>
      <c r="B9" t="inlineStr">
        <is>
          <t>expense</t>
        </is>
      </c>
      <c r="C9" t="inlineStr">
        <is>
          <t>PAJAK BUNGA</t>
        </is>
      </c>
      <c r="D9" s="2" t="n">
        <v>-2469</v>
      </c>
    </row>
    <row r="10">
      <c r="A10" t="inlineStr">
        <is>
          <t>20 July 2025</t>
        </is>
      </c>
      <c r="B10" t="inlineStr">
        <is>
          <t>income</t>
        </is>
      </c>
      <c r="C10" t="inlineStr">
        <is>
          <t>TRSF E-BANKING CR PT SENTOSA ABADI INV/2025/002</t>
        </is>
      </c>
      <c r="D10" s="2" t="n">
        <v>17250000</v>
      </c>
    </row>
    <row r="11">
      <c r="A11" t="inlineStr">
        <is>
          <t>28 July 2025</t>
        </is>
      </c>
      <c r="B11" t="inlineStr">
        <is>
          <t>expense</t>
        </is>
      </c>
      <c r="C11" t="inlineStr">
        <is>
          <t>TRSF E-BANKING DB PEMBELIAN LAPTOP</t>
        </is>
      </c>
      <c r="D11" s="2" t="n">
        <v>-22000000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2" customWidth="1" min="2" max="2"/>
    <col width="62" customWidth="1" min="3" max="3"/>
    <col width="10" customWidth="1" min="4" max="4"/>
    <col width="20" customWidth="1" min="5" max="5"/>
    <col width="34" customWidth="1" min="6" max="6"/>
  </cols>
  <sheetData>
    <row r="1">
      <c r="A1" s="1" t="inlineStr">
        <is>
          <t>Date</t>
        </is>
      </c>
      <c r="B1" s="1" t="inlineStr">
        <is>
          <t>Type</t>
        </is>
      </c>
      <c r="C1" s="1" t="inlineStr">
        <is>
          <t>Description</t>
        </is>
      </c>
      <c r="D1" s="1" t="inlineStr">
        <is>
          <t>Month</t>
        </is>
      </c>
      <c r="E1" s="1" t="inlineStr">
        <is>
          <t>Balance</t>
        </is>
      </c>
      <c r="F1" s="1" t="inlineStr">
        <is>
          <t>Account Mapping</t>
        </is>
      </c>
    </row>
    <row r="2">
      <c r="A2" t="inlineStr">
        <is>
          <t>01 July 2025</t>
        </is>
      </c>
      <c r="B2" t="inlineStr">
        <is>
          <t>income</t>
        </is>
      </c>
      <c r="C2" t="inlineStr">
        <is>
          <t>TRSF E-BANKING CR PT MAJU JAYA SEJAHTERA INV/2025/001</t>
        </is>
      </c>
      <c r="D2" t="n">
        <v>7</v>
      </c>
      <c r="E2" s="2" t="n">
        <v>25000000</v>
      </c>
      <c r="F2" t="inlineStr">
        <is>
          <t>Penjualan / Pendapatan Usaha</t>
        </is>
      </c>
    </row>
    <row r="3">
      <c r="A3" t="inlineStr">
        <is>
          <t>02 July 2025</t>
        </is>
      </c>
      <c r="B3" t="inlineStr">
        <is>
          <t>expense</t>
        </is>
      </c>
      <c r="C3" t="inlineStr">
        <is>
          <t>BIAYA ADM</t>
        </is>
      </c>
      <c r="D3" t="n">
        <v>7</v>
      </c>
      <c r="E3" s="2" t="n">
        <v>-15000</v>
      </c>
      <c r="F3" t="inlineStr">
        <is>
          <t>Biaya Administrasi Bank</t>
        </is>
      </c>
    </row>
    <row r="4">
      <c r="A4" t="inlineStr">
        <is>
          <t>03 July 2025</t>
        </is>
      </c>
      <c r="B4" t="inlineStr">
        <is>
          <t>expense</t>
        </is>
      </c>
      <c r="C4" t="inlineStr">
        <is>
          <t>TRSF E-BANKING DB GAJI KARYAWAN JULI 2025</t>
        </is>
      </c>
      <c r="D4" t="n">
        <v>7</v>
      </c>
      <c r="E4" s="2" t="n">
        <v>-12000000</v>
      </c>
      <c r="F4" t="inlineStr">
        <is>
          <t>Biaya Gaji</t>
        </is>
      </c>
    </row>
    <row r="5">
      <c r="A5" t="inlineStr">
        <is>
          <t>05 July 2025</t>
        </is>
      </c>
      <c r="B5" t="inlineStr">
        <is>
          <t>income</t>
        </is>
      </c>
      <c r="C5" t="inlineStr">
        <is>
          <t>SWITCHING CR SETORAN TUNAI</t>
        </is>
      </c>
      <c r="D5" t="n">
        <v>7</v>
      </c>
      <c r="E5" s="2" t="n">
        <v>3500000</v>
      </c>
      <c r="F5" t="inlineStr">
        <is>
          <t>Modal</t>
        </is>
      </c>
    </row>
    <row r="6">
      <c r="A6" t="inlineStr">
        <is>
          <t>08 July 2025</t>
        </is>
      </c>
      <c r="B6" t="inlineStr">
        <is>
          <t>expense</t>
        </is>
      </c>
      <c r="C6" t="inlineStr">
        <is>
          <t>TRSF E-BANKING DB PLN PREPAID</t>
        </is>
      </c>
      <c r="D6" t="n">
        <v>7</v>
      </c>
      <c r="E6" s="2" t="n">
        <v>-750000</v>
      </c>
      <c r="F6" t="inlineStr">
        <is>
          <t>Biaya Listrik, Air, Telepon</t>
        </is>
      </c>
    </row>
    <row r="7">
      <c r="A7" t="inlineStr">
        <is>
          <t>12 July 2025</t>
        </is>
      </c>
      <c r="B7" t="inlineStr">
        <is>
          <t>expense</t>
        </is>
      </c>
      <c r="C7" t="inlineStr">
        <is>
          <t>TRSF E-BANKING DB SEWA KANTOR JULI 2025</t>
        </is>
      </c>
      <c r="D7" t="n">
        <v>7</v>
      </c>
      <c r="E7" s="2" t="n">
        <v>-8000000</v>
      </c>
      <c r="F7" t="inlineStr">
        <is>
          <t>Beban lain-lain</t>
        </is>
      </c>
    </row>
    <row r="8">
      <c r="A8" t="inlineStr">
        <is>
          <t>15 July 2025</t>
        </is>
      </c>
      <c r="B8" t="inlineStr">
        <is>
          <t>income</t>
        </is>
      </c>
      <c r="C8" t="inlineStr">
        <is>
          <t>KR OTOMATIS BUNGA</t>
        </is>
      </c>
      <c r="D8" t="n">
        <v>7</v>
      </c>
      <c r="E8" s="2" t="n">
        <v>12345</v>
      </c>
      <c r="F8" t="inlineStr">
        <is>
          <t>Pendapatan Bunga Bank</t>
        </is>
      </c>
    </row>
    <row r="9">
      <c r="A9" t="inlineStr">
        <is>
          <t>15 July 2025</t>
        </is>
      </c>
      <c r="B9" t="inlineStr">
        <is>
          <t>expense</t>
        </is>
      </c>
      <c r="C9" t="inlineStr">
        <is>
          <t>PAJAK BUNGA</t>
        </is>
      </c>
      <c r="D9" t="n">
        <v>7</v>
      </c>
      <c r="E9" s="2" t="n">
        <v>-2469</v>
      </c>
      <c r="F9" t="inlineStr">
        <is>
          <t>Pajak atas Pendapatan Bunga Bank</t>
        </is>
      </c>
    </row>
    <row r="10">
      <c r="A10" t="inlineStr">
        <is>
          <t>20 July 2025</t>
        </is>
      </c>
      <c r="B10" t="inlineStr">
        <is>
          <t>income</t>
        </is>
      </c>
      <c r="C10" t="inlineStr">
        <is>
          <t>TRSF E-BANKING CR PT SENTOSA ABADI INV/2025/002</t>
        </is>
      </c>
      <c r="D10" t="n">
        <v>7</v>
      </c>
      <c r="E10" s="2" t="n">
        <v>17250000</v>
      </c>
      <c r="F10" t="inlineStr">
        <is>
          <t>Penjualan / Pendapatan Usaha</t>
        </is>
      </c>
    </row>
    <row r="11">
      <c r="A11" t="inlineStr">
        <is>
          <t>28 July 2025</t>
        </is>
      </c>
      <c r="B11" t="inlineStr">
        <is>
          <t>expense</t>
        </is>
      </c>
      <c r="C11" t="inlineStr">
        <is>
          <t>TRSF E-BANKING DB PEMBELIAN LAPTOP</t>
        </is>
      </c>
      <c r="D11" t="n">
        <v>7</v>
      </c>
      <c r="E11" s="2" t="n">
        <v>-22000000</v>
      </c>
      <c r="F11" t="inlineStr">
        <is>
          <t>Beban lain-lain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4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5" customWidth="1" min="3" max="3"/>
    <col width="15" customWidth="1" min="4" max="4"/>
    <col width="15" customWidth="1" min="5" max="5"/>
    <col width="15" customWidth="1" min="6" max="6"/>
  </cols>
  <sheetData>
    <row r="1">
      <c r="A1" s="1" t="inlineStr">
        <is>
          <t>Month</t>
        </is>
      </c>
      <c r="B1" s="1" t="inlineStr">
        <is>
          <t>Year</t>
        </is>
      </c>
      <c r="C1" s="1" t="inlineStr">
        <is>
          <t>Account</t>
        </is>
      </c>
      <c r="D1" s="1" t="inlineStr">
        <is>
          <t>Debit</t>
        </is>
      </c>
      <c r="E1" s="1" t="inlineStr">
        <is>
          <t>Credit</t>
        </is>
      </c>
      <c r="F1" s="1" t="inlineStr">
        <is>
          <t>Total</t>
        </is>
      </c>
    </row>
    <row r="2">
      <c r="A2">
        <f>internal_mapping_sums!C1</f>
        <v/>
      </c>
      <c r="B2">
        <f>internal_mapping_sums!D1</f>
        <v/>
      </c>
      <c r="C2">
        <f>internal_mapping_sums!A1</f>
        <v/>
      </c>
      <c r="D2" s="3">
        <f>internal_mapping_sums!E1</f>
        <v/>
      </c>
      <c r="E2" s="3" t="n"/>
      <c r="F2" s="3">
        <f>IF(D2&lt;&gt;"",D2,IF(E2&lt;&gt;"",-E2,""))</f>
        <v/>
      </c>
    </row>
    <row r="3">
      <c r="A3">
        <f>internal_mapping_sums!C1</f>
        <v/>
      </c>
      <c r="B3">
        <f>internal_mapping_sums!D1</f>
        <v/>
      </c>
      <c r="C3">
        <f>internal_mapping_sums!B1</f>
        <v/>
      </c>
      <c r="D3" s="3" t="n"/>
      <c r="E3" s="3">
        <f>internal_mapping_sums!E1</f>
        <v/>
      </c>
      <c r="F3" s="3">
        <f>IF(D3&lt;&gt;"",D3,IF(E3&lt;&gt;"",-E3,""))</f>
        <v/>
      </c>
    </row>
    <row r="4">
      <c r="A4">
        <f>internal_mapping_sums!C2</f>
        <v/>
      </c>
      <c r="B4">
        <f>internal_mapping_sums!D2</f>
        <v/>
      </c>
      <c r="C4">
        <f>internal_mapping_sums!A2</f>
        <v/>
      </c>
      <c r="D4" s="3">
        <f>internal_mapping_sums!E2</f>
        <v/>
      </c>
      <c r="E4" s="3" t="n"/>
      <c r="F4" s="3">
        <f>IF(D4&lt;&gt;"",D4,IF(E4&lt;&gt;"",-E4,""))</f>
        <v/>
      </c>
    </row>
    <row r="5">
      <c r="A5">
        <f>internal_mapping_sums!C2</f>
        <v/>
      </c>
      <c r="B5">
        <f>internal_mapping_sums!D2</f>
        <v/>
      </c>
      <c r="C5">
        <f>internal_mapping_sums!B2</f>
        <v/>
      </c>
      <c r="D5" s="3" t="n"/>
      <c r="E5" s="3">
        <f>internal_mapping_sums!E2</f>
        <v/>
      </c>
      <c r="F5" s="3">
        <f>IF(D5&lt;&gt;"",D5,IF(E5&lt;&gt;"",-E5,""))</f>
        <v/>
      </c>
    </row>
    <row r="6">
      <c r="A6">
        <f>internal_mapping_sums!C3</f>
        <v/>
      </c>
      <c r="B6">
        <f>internal_mapping_sums!D3</f>
        <v/>
      </c>
      <c r="C6">
        <f>internal_mapping_sums!A3</f>
        <v/>
      </c>
      <c r="D6" s="3">
        <f>internal_mapping_sums!E3</f>
        <v/>
      </c>
      <c r="E6" s="3" t="n"/>
      <c r="F6" s="3">
        <f>IF(D6&lt;&gt;"",D6,IF(E6&lt;&gt;"",-E6,""))</f>
        <v/>
      </c>
    </row>
    <row r="7">
      <c r="A7">
        <f>internal_mapping_sums!C3</f>
        <v/>
      </c>
      <c r="B7">
        <f>internal_mapping_sums!D3</f>
        <v/>
      </c>
      <c r="C7">
        <f>internal_mapping_sums!B3</f>
        <v/>
      </c>
      <c r="D7" s="3" t="n"/>
      <c r="E7" s="3">
        <f>internal_mapping_sums!E3</f>
        <v/>
      </c>
      <c r="F7" s="3">
        <f>IF(D7&lt;&gt;"",D7,IF(E7&lt;&gt;"",-E7,""))</f>
        <v/>
      </c>
    </row>
    <row r="8">
      <c r="A8">
        <f>internal_mapping_sums!C4</f>
        <v/>
      </c>
      <c r="B8">
        <f>internal_mapping_sums!D4</f>
        <v/>
      </c>
      <c r="C8">
        <f>internal_mapping_sums!A4</f>
        <v/>
      </c>
      <c r="D8" s="3">
        <f>internal_mapping_sums!E4</f>
        <v/>
      </c>
      <c r="E8" s="3" t="n"/>
      <c r="F8" s="3">
        <f>IF(D8&lt;&gt;"",D8,IF(E8&lt;&gt;"",-E8,""))</f>
        <v/>
      </c>
    </row>
    <row r="9">
      <c r="A9">
        <f>internal_mapping_sums!C4</f>
        <v/>
      </c>
      <c r="B9">
        <f>internal_mapping_sums!D4</f>
        <v/>
      </c>
      <c r="C9">
        <f>internal_mapping_sums!B4</f>
        <v/>
      </c>
      <c r="D9" s="3" t="n"/>
      <c r="E9" s="3">
        <f>internal_mapping_sums!E4</f>
        <v/>
      </c>
      <c r="F9" s="3">
        <f>IF(D9&lt;&gt;"",D9,IF(E9&lt;&gt;"",-E9,""))</f>
        <v/>
      </c>
    </row>
    <row r="10">
      <c r="A10">
        <f>internal_mapping_sums!C5</f>
        <v/>
      </c>
      <c r="B10">
        <f>internal_mapping_sums!D5</f>
        <v/>
      </c>
      <c r="C10">
        <f>internal_mapping_sums!A5</f>
        <v/>
      </c>
      <c r="D10" s="3">
        <f>internal_mapping_sums!E5</f>
        <v/>
      </c>
      <c r="E10" s="3" t="n"/>
      <c r="F10" s="3">
        <f>IF(D10&lt;&gt;"",D10,IF(E10&lt;&gt;"",-E10,""))</f>
        <v/>
      </c>
    </row>
    <row r="11">
      <c r="A11">
        <f>internal_mapping_sums!C5</f>
        <v/>
      </c>
      <c r="B11">
        <f>internal_mapping_sums!D5</f>
        <v/>
      </c>
      <c r="C11">
        <f>internal_mapping_sums!B5</f>
        <v/>
      </c>
      <c r="D11" s="3" t="n"/>
      <c r="E11" s="3">
        <f>internal_mapping_sums!E5</f>
        <v/>
      </c>
      <c r="F11" s="3">
        <f>IF(D11&lt;&gt;"",D11,IF(E11&lt;&gt;"",-E11,""))</f>
        <v/>
      </c>
    </row>
    <row r="12">
      <c r="A12">
        <f>internal_mapping_sums!C6</f>
        <v/>
      </c>
      <c r="B12">
        <f>internal_mapping_sums!D6</f>
        <v/>
      </c>
      <c r="C12">
        <f>internal_mapping_sums!A6</f>
        <v/>
      </c>
      <c r="D12" s="3">
        <f>internal_mapping_sums!E6</f>
        <v/>
      </c>
      <c r="E12" s="3" t="n"/>
      <c r="F12" s="3">
        <f>IF(D12&lt;&gt;"",D12,IF(E12&lt;&gt;"",-E12,""))</f>
        <v/>
      </c>
    </row>
    <row r="13">
      <c r="A13">
        <f>internal_mapping_sums!C6</f>
        <v/>
      </c>
      <c r="B13">
        <f>internal_mapping_sums!D6</f>
        <v/>
      </c>
      <c r="C13">
        <f>internal_mapping_sums!B6</f>
        <v/>
      </c>
      <c r="D13" s="3" t="n"/>
      <c r="E13" s="3">
        <f>internal_mapping_sums!E6</f>
        <v/>
      </c>
      <c r="F13" s="3">
        <f>IF(D13&lt;&gt;"",D13,IF(E13&lt;&gt;"",-E13,""))</f>
        <v/>
      </c>
    </row>
    <row r="14">
      <c r="A14">
        <f>internal_mapping_sums!C7</f>
        <v/>
      </c>
      <c r="B14">
        <f>internal_mapping_sums!D7</f>
        <v/>
      </c>
      <c r="C14">
        <f>internal_mapping_sums!A7</f>
        <v/>
      </c>
      <c r="D14" s="3">
        <f>internal_mapping_sums!E7</f>
        <v/>
      </c>
      <c r="E14" s="3" t="n"/>
      <c r="F14" s="3">
        <f>IF(D14&lt;&gt;"",D14,IF(E14&lt;&gt;"",-E14,""))</f>
        <v/>
      </c>
    </row>
    <row r="15">
      <c r="A15">
        <f>internal_mapping_sums!C7</f>
        <v/>
      </c>
      <c r="B15">
        <f>internal_mapping_sums!D7</f>
        <v/>
      </c>
      <c r="C15">
        <f>internal_mapping_sums!B7</f>
        <v/>
      </c>
      <c r="D15" s="3" t="n"/>
      <c r="E15" s="3">
        <f>internal_mapping_sums!E7</f>
        <v/>
      </c>
      <c r="F15" s="3">
        <f>IF(D15&lt;&gt;"",D15,IF(E15&lt;&gt;"",-E15,""))</f>
        <v/>
      </c>
    </row>
    <row r="16">
      <c r="A16">
        <f>internal_mapping_sums!C8</f>
        <v/>
      </c>
      <c r="B16">
        <f>internal_mapping_sums!D8</f>
        <v/>
      </c>
      <c r="C16">
        <f>internal_mapping_sums!A8</f>
        <v/>
      </c>
      <c r="D16" s="3">
        <f>internal_mapping_sums!E8</f>
        <v/>
      </c>
      <c r="E16" s="3" t="n"/>
      <c r="F16" s="3">
        <f>IF(D16&lt;&gt;"",D16,IF(E16&lt;&gt;"",-E16,""))</f>
        <v/>
      </c>
    </row>
    <row r="17">
      <c r="A17">
        <f>internal_mapping_sums!C8</f>
        <v/>
      </c>
      <c r="B17">
        <f>internal_mapping_sums!D8</f>
        <v/>
      </c>
      <c r="C17">
        <f>internal_mapping_sums!B8</f>
        <v/>
      </c>
      <c r="D17" s="3" t="n"/>
      <c r="E17" s="3">
        <f>internal_mapping_sums!E8</f>
        <v/>
      </c>
      <c r="F17" s="3">
        <f>IF(D17&lt;&gt;"",D17,IF(E17&lt;&gt;"",-E17,""))</f>
        <v/>
      </c>
    </row>
    <row r="18">
      <c r="A18">
        <f>internal_mapping_sums!C9</f>
        <v/>
      </c>
      <c r="B18">
        <f>internal_mapping_sums!D9</f>
        <v/>
      </c>
      <c r="C18">
        <f>internal_mapping_sums!A9</f>
        <v/>
      </c>
      <c r="D18" s="3">
        <f>internal_mapping_sums!E9</f>
        <v/>
      </c>
      <c r="E18" s="3" t="n"/>
      <c r="F18" s="3">
        <f>IF(D18&lt;&gt;"",D18,IF(E18&lt;&gt;"",-E18,""))</f>
        <v/>
      </c>
    </row>
    <row r="19">
      <c r="A19">
        <f>internal_mapping_sums!C9</f>
        <v/>
      </c>
      <c r="B19">
        <f>internal_mapping_sums!D9</f>
        <v/>
      </c>
      <c r="C19">
        <f>internal_mapping_sums!B9</f>
        <v/>
      </c>
      <c r="D19" s="3" t="n"/>
      <c r="E19" s="3">
        <f>internal_mapping_sums!E9</f>
        <v/>
      </c>
      <c r="F19" s="3">
        <f>IF(D19&lt;&gt;"",D19,IF(E19&lt;&gt;"",-E19,""))</f>
        <v/>
      </c>
    </row>
    <row r="20">
      <c r="A20">
        <f>internal_mapping_sums!C10</f>
        <v/>
      </c>
      <c r="B20">
        <f>internal_mapping_sums!D10</f>
        <v/>
      </c>
      <c r="C20">
        <f>internal_mapping_sums!A10</f>
        <v/>
      </c>
      <c r="D20" s="3">
        <f>internal_mapping_sums!E10</f>
        <v/>
      </c>
      <c r="E20" s="3" t="n"/>
      <c r="F20" s="3">
        <f>IF(D20&lt;&gt;"",D20,IF(E20&lt;&gt;"",-E20,""))</f>
        <v/>
      </c>
    </row>
    <row r="21">
      <c r="A21">
        <f>internal_mapping_sums!C10</f>
        <v/>
      </c>
      <c r="B21">
        <f>internal_mapping_sums!D10</f>
        <v/>
      </c>
      <c r="C21">
        <f>internal_mapping_sums!B10</f>
        <v/>
      </c>
      <c r="D21" s="3" t="n"/>
      <c r="E21" s="3">
        <f>internal_mapping_sums!E10</f>
        <v/>
      </c>
      <c r="F21" s="3">
        <f>IF(D21&lt;&gt;"",D21,IF(E21&lt;&gt;"",-E21,""))</f>
        <v/>
      </c>
    </row>
    <row r="22">
      <c r="A22">
        <f>internal_mapping_sums!C11</f>
        <v/>
      </c>
      <c r="B22">
        <f>internal_mapping_sums!D11</f>
        <v/>
      </c>
      <c r="C22">
        <f>internal_mapping_sums!A11</f>
        <v/>
      </c>
      <c r="D22" s="3">
        <f>internal_mapping_sums!E11</f>
        <v/>
      </c>
      <c r="E22" s="3" t="n"/>
      <c r="F22" s="3">
        <f>IF(D22&lt;&gt;"",D22,IF(E22&lt;&gt;"",-E22,""))</f>
        <v/>
      </c>
    </row>
    <row r="23">
      <c r="A23">
        <f>internal_mapping_sums!C11</f>
        <v/>
      </c>
      <c r="B23">
        <f>internal_mapping_sums!D11</f>
        <v/>
      </c>
      <c r="C23">
        <f>internal_mapping_sums!B11</f>
        <v/>
      </c>
      <c r="D23" s="3" t="n"/>
      <c r="E23" s="3">
        <f>internal_mapping_sums!E11</f>
        <v/>
      </c>
      <c r="F23" s="3">
        <f>IF(D23&lt;&gt;"",D23,IF(E23&lt;&gt;"",-E23,""))</f>
        <v/>
      </c>
    </row>
    <row r="24">
      <c r="A24">
        <f>internal_mapping_sums!C12</f>
        <v/>
      </c>
      <c r="B24">
        <f>internal_mapping_sums!D12</f>
        <v/>
      </c>
      <c r="C24">
        <f>internal_mapping_sums!A12</f>
        <v/>
      </c>
      <c r="D24" s="3">
        <f>internal_mapping_sums!E12</f>
        <v/>
      </c>
      <c r="E24" s="3" t="n"/>
      <c r="F24" s="3">
        <f>IF(D24&lt;&gt;"",D24,IF(E24&lt;&gt;"",-E24,""))</f>
        <v/>
      </c>
    </row>
    <row r="25">
      <c r="A25">
        <f>internal_mapping_sums!C12</f>
        <v/>
      </c>
      <c r="B25">
        <f>internal_mapping_sums!D12</f>
        <v/>
      </c>
      <c r="C25">
        <f>internal_mapping_sums!B12</f>
        <v/>
      </c>
      <c r="D25" s="3" t="n"/>
      <c r="E25" s="3">
        <f>internal_mapping_sums!E12</f>
        <v/>
      </c>
      <c r="F25" s="3">
        <f>IF(D25&lt;&gt;"",D25,IF(E25&lt;&gt;"",-E25,""))</f>
        <v/>
      </c>
    </row>
    <row r="26">
      <c r="A26">
        <f>internal_mapping_sums!C13</f>
        <v/>
      </c>
      <c r="B26">
        <f>internal_mapping_sums!D13</f>
        <v/>
      </c>
      <c r="C26">
        <f>internal_mapping_sums!A13</f>
        <v/>
      </c>
      <c r="D26" s="3">
        <f>internal_mapping_sums!E13</f>
        <v/>
      </c>
      <c r="E26" s="3" t="n"/>
      <c r="F26" s="3">
        <f>IF(D26&lt;&gt;"",D26,IF(E26&lt;&gt;"",-E26,""))</f>
        <v/>
      </c>
    </row>
    <row r="27">
      <c r="A27">
        <f>internal_mapping_sums!C13</f>
        <v/>
      </c>
      <c r="B27">
        <f>internal_mapping_sums!D13</f>
        <v/>
      </c>
      <c r="C27">
        <f>internal_mapping_sums!B13</f>
        <v/>
      </c>
      <c r="D27" s="3" t="n"/>
      <c r="E27" s="3">
        <f>internal_mapping_sums!E13</f>
        <v/>
      </c>
      <c r="F27" s="3">
        <f>IF(D27&lt;&gt;"",D27,IF(E27&lt;&gt;"",-E27,""))</f>
        <v/>
      </c>
    </row>
    <row r="28">
      <c r="A28">
        <f>internal_mapping_sums!C14</f>
        <v/>
      </c>
      <c r="B28">
        <f>internal_mapping_sums!D14</f>
        <v/>
      </c>
      <c r="C28">
        <f>internal_mapping_sums!A14</f>
        <v/>
      </c>
      <c r="D28" s="3">
        <f>internal_mapping_sums!E14</f>
        <v/>
      </c>
      <c r="E28" s="3" t="n"/>
      <c r="F28" s="3">
        <f>IF(D28&lt;&gt;"",D28,IF(E28&lt;&gt;"",-E28,""))</f>
        <v/>
      </c>
    </row>
    <row r="29">
      <c r="A29">
        <f>internal_mapping_sums!C14</f>
        <v/>
      </c>
      <c r="B29">
        <f>internal_mapping_sums!D14</f>
        <v/>
      </c>
      <c r="C29">
        <f>internal_mapping_sums!B14</f>
        <v/>
      </c>
      <c r="D29" s="3" t="n"/>
      <c r="E29" s="3">
        <f>internal_mapping_sums!E14</f>
        <v/>
      </c>
      <c r="F29" s="3">
        <f>IF(D29&lt;&gt;"",D29,IF(E29&lt;&gt;"",-E29,""))</f>
        <v/>
      </c>
    </row>
    <row r="30">
      <c r="A30">
        <f>internal_mapping_sums!C15</f>
        <v/>
      </c>
      <c r="B30">
        <f>internal_mapping_sums!D15</f>
        <v/>
      </c>
      <c r="C30">
        <f>internal_mapping_sums!A15</f>
        <v/>
      </c>
      <c r="D30" s="3">
        <f>internal_mapping_sums!E15</f>
        <v/>
      </c>
      <c r="E30" s="3" t="n"/>
      <c r="F30" s="3">
        <f>IF(D30&lt;&gt;"",D30,IF(E30&lt;&gt;"",-E30,""))</f>
        <v/>
      </c>
    </row>
    <row r="31">
      <c r="A31">
        <f>internal_mapping_sums!C15</f>
        <v/>
      </c>
      <c r="B31">
        <f>internal_mapping_sums!D15</f>
        <v/>
      </c>
      <c r="C31">
        <f>internal_mapping_sums!B15</f>
        <v/>
      </c>
      <c r="D31" s="3" t="n"/>
      <c r="E31" s="3">
        <f>internal_mapping_sums!E15</f>
        <v/>
      </c>
      <c r="F31" s="3">
        <f>IF(D31&lt;&gt;"",D31,IF(E31&lt;&gt;"",-E31,""))</f>
        <v/>
      </c>
    </row>
    <row r="32">
      <c r="A32">
        <f>internal_mapping_sums!C16</f>
        <v/>
      </c>
      <c r="B32">
        <f>internal_mapping_sums!D16</f>
        <v/>
      </c>
      <c r="C32">
        <f>internal_mapping_sums!A16</f>
        <v/>
      </c>
      <c r="D32" s="3">
        <f>internal_mapping_sums!E16</f>
        <v/>
      </c>
      <c r="E32" s="3" t="n"/>
      <c r="F32" s="3">
        <f>IF(D32&lt;&gt;"",D32,IF(E32&lt;&gt;"",-E32,""))</f>
        <v/>
      </c>
    </row>
    <row r="33">
      <c r="A33">
        <f>internal_mapping_sums!C16</f>
        <v/>
      </c>
      <c r="B33">
        <f>internal_mapping_sums!D16</f>
        <v/>
      </c>
      <c r="C33">
        <f>internal_mapping_sums!B16</f>
        <v/>
      </c>
      <c r="D33" s="3" t="n"/>
      <c r="E33" s="3">
        <f>internal_mapping_sums!E16</f>
        <v/>
      </c>
      <c r="F33" s="3">
        <f>IF(D33&lt;&gt;"",D33,IF(E33&lt;&gt;"",-E33,""))</f>
        <v/>
      </c>
    </row>
    <row r="34">
      <c r="A34">
        <f>internal_mapping_sums!C17</f>
        <v/>
      </c>
      <c r="B34">
        <f>internal_mapping_sums!D17</f>
        <v/>
      </c>
      <c r="C34">
        <f>internal_mapping_sums!A17</f>
        <v/>
      </c>
      <c r="D34" s="3">
        <f>internal_mapping_sums!E17</f>
        <v/>
      </c>
      <c r="E34" s="3" t="n"/>
      <c r="F34" s="3">
        <f>IF(D34&lt;&gt;"",D34,IF(E34&lt;&gt;"",-E34,""))</f>
        <v/>
      </c>
    </row>
    <row r="35">
      <c r="A35">
        <f>internal_mapping_sums!C17</f>
        <v/>
      </c>
      <c r="B35">
        <f>internal_mapping_sums!D17</f>
        <v/>
      </c>
      <c r="C35">
        <f>internal_mapping_sums!B17</f>
        <v/>
      </c>
      <c r="D35" s="3" t="n"/>
      <c r="E35" s="3">
        <f>internal_mapping_sums!E17</f>
        <v/>
      </c>
      <c r="F35" s="3">
        <f>IF(D35&lt;&gt;"",D35,IF(E35&lt;&gt;"",-E35,""))</f>
        <v/>
      </c>
    </row>
    <row r="36">
      <c r="A36">
        <f>internal_mapping_sums!C18</f>
        <v/>
      </c>
      <c r="B36">
        <f>internal_mapping_sums!D18</f>
        <v/>
      </c>
      <c r="C36">
        <f>internal_mapping_sums!A18</f>
        <v/>
      </c>
      <c r="D36" s="3">
        <f>internal_mapping_sums!E18</f>
        <v/>
      </c>
      <c r="E36" s="3" t="n"/>
      <c r="F36" s="3">
        <f>IF(D36&lt;&gt;"",D36,IF(E36&lt;&gt;"",-E36,""))</f>
        <v/>
      </c>
    </row>
    <row r="37">
      <c r="A37">
        <f>internal_mapping_sums!C18</f>
        <v/>
      </c>
      <c r="B37">
        <f>internal_mapping_sums!D18</f>
        <v/>
      </c>
      <c r="C37">
        <f>internal_mapping_sums!B18</f>
        <v/>
      </c>
      <c r="D37" s="3" t="n"/>
      <c r="E37" s="3">
        <f>internal_mapping_sums!E18</f>
        <v/>
      </c>
      <c r="F37" s="3">
        <f>IF(D37&lt;&gt;"",D37,IF(E37&lt;&gt;"",-E37,""))</f>
        <v/>
      </c>
    </row>
    <row r="38">
      <c r="A38">
        <f>internal_mapping_sums!C19</f>
        <v/>
      </c>
      <c r="B38">
        <f>internal_mapping_sums!D19</f>
        <v/>
      </c>
      <c r="C38">
        <f>internal_mapping_sums!A19</f>
        <v/>
      </c>
      <c r="D38" s="3">
        <f>internal_mapping_sums!E19</f>
        <v/>
      </c>
      <c r="E38" s="3" t="n"/>
      <c r="F38" s="3">
        <f>IF(D38&lt;&gt;"",D38,IF(E38&lt;&gt;"",-E38,""))</f>
        <v/>
      </c>
    </row>
    <row r="39">
      <c r="A39">
        <f>internal_mapping_sums!C19</f>
        <v/>
      </c>
      <c r="B39">
        <f>internal_mapping_sums!D19</f>
        <v/>
      </c>
      <c r="C39">
        <f>internal_mapping_sums!B19</f>
        <v/>
      </c>
      <c r="D39" s="3" t="n"/>
      <c r="E39" s="3">
        <f>internal_mapping_sums!E19</f>
        <v/>
      </c>
      <c r="F39" s="3">
        <f>IF(D39&lt;&gt;"",D39,IF(E39&lt;&gt;"",-E39,""))</f>
        <v/>
      </c>
    </row>
    <row r="40">
      <c r="A40">
        <f>internal_mapping_sums!C20</f>
        <v/>
      </c>
      <c r="B40">
        <f>internal_mapping_sums!D20</f>
        <v/>
      </c>
      <c r="C40">
        <f>internal_mapping_sums!A20</f>
        <v/>
      </c>
      <c r="D40" s="3">
        <f>internal_mapping_sums!E20</f>
        <v/>
      </c>
      <c r="E40" s="3" t="n"/>
      <c r="F40" s="3">
        <f>IF(D40&lt;&gt;"",D40,IF(E40&lt;&gt;"",-E40,""))</f>
        <v/>
      </c>
    </row>
    <row r="41">
      <c r="A41">
        <f>internal_mapping_sums!C20</f>
        <v/>
      </c>
      <c r="B41">
        <f>internal_mapping_sums!D20</f>
        <v/>
      </c>
      <c r="C41">
        <f>internal_mapping_sums!B20</f>
        <v/>
      </c>
      <c r="D41" s="3" t="n"/>
      <c r="E41" s="3">
        <f>internal_mapping_sums!E20</f>
        <v/>
      </c>
      <c r="F41" s="3">
        <f>IF(D41&lt;&gt;"",D41,IF(E41&lt;&gt;"",-E41,""))</f>
        <v/>
      </c>
    </row>
    <row r="42">
      <c r="A42">
        <f>internal_mapping_sums!C21</f>
        <v/>
      </c>
      <c r="B42">
        <f>internal_mapping_sums!D21</f>
        <v/>
      </c>
      <c r="C42">
        <f>internal_mapping_sums!A21</f>
        <v/>
      </c>
      <c r="D42" s="3">
        <f>internal_mapping_sums!E21</f>
        <v/>
      </c>
      <c r="E42" s="3" t="n"/>
      <c r="F42" s="3">
        <f>IF(D42&lt;&gt;"",D42,IF(E42&lt;&gt;"",-E42,""))</f>
        <v/>
      </c>
    </row>
    <row r="43">
      <c r="A43">
        <f>internal_mapping_sums!C21</f>
        <v/>
      </c>
      <c r="B43">
        <f>internal_mapping_sums!D21</f>
        <v/>
      </c>
      <c r="C43">
        <f>internal_mapping_sums!B21</f>
        <v/>
      </c>
      <c r="D43" s="3" t="n"/>
      <c r="E43" s="3">
        <f>internal_mapping_sums!E21</f>
        <v/>
      </c>
      <c r="F43" s="3">
        <f>IF(D43&lt;&gt;"",D43,IF(E43&lt;&gt;"",-E43,""))</f>
        <v/>
      </c>
    </row>
    <row r="44">
      <c r="A44">
        <f>internal_mapping_sums!C22</f>
        <v/>
      </c>
      <c r="B44">
        <f>internal_mapping_sums!D22</f>
        <v/>
      </c>
      <c r="C44">
        <f>internal_mapping_sums!A22</f>
        <v/>
      </c>
      <c r="D44" s="3">
        <f>internal_mapping_sums!E22</f>
        <v/>
      </c>
      <c r="E44" s="3" t="n"/>
      <c r="F44" s="3">
        <f>IF(D44&lt;&gt;"",D44,IF(E44&lt;&gt;"",-E44,""))</f>
        <v/>
      </c>
    </row>
    <row r="45">
      <c r="A45">
        <f>internal_mapping_sums!C22</f>
        <v/>
      </c>
      <c r="B45">
        <f>internal_mapping_sums!D22</f>
        <v/>
      </c>
      <c r="C45">
        <f>internal_mapping_sums!B22</f>
        <v/>
      </c>
      <c r="D45" s="3" t="n"/>
      <c r="E45" s="3">
        <f>internal_mapping_sums!E22</f>
        <v/>
      </c>
      <c r="F45" s="3">
        <f>IF(D45&lt;&gt;"",D45,IF(E45&lt;&gt;"",-E45,""))</f>
        <v/>
      </c>
    </row>
    <row r="46">
      <c r="A46">
        <f>internal_mapping_sums!C23</f>
        <v/>
      </c>
      <c r="B46">
        <f>internal_mapping_sums!D23</f>
        <v/>
      </c>
      <c r="C46">
        <f>internal_mapping_sums!A23</f>
        <v/>
      </c>
      <c r="D46" s="3">
        <f>internal_mapping_sums!E23</f>
        <v/>
      </c>
      <c r="E46" s="3" t="n"/>
      <c r="F46" s="3">
        <f>IF(D46&lt;&gt;"",D46,IF(E46&lt;&gt;"",-E46,""))</f>
        <v/>
      </c>
    </row>
    <row r="47">
      <c r="A47">
        <f>internal_mapping_sums!C23</f>
        <v/>
      </c>
      <c r="B47">
        <f>internal_mapping_sums!D23</f>
        <v/>
      </c>
      <c r="C47">
        <f>internal_mapping_sums!B23</f>
        <v/>
      </c>
      <c r="D47" s="3" t="n"/>
      <c r="E47" s="3">
        <f>internal_mapping_sums!E23</f>
        <v/>
      </c>
      <c r="F47" s="3">
        <f>IF(D47&lt;&gt;"",D47,IF(E47&lt;&gt;"",-E47,""))</f>
        <v/>
      </c>
    </row>
    <row r="48">
      <c r="A48">
        <f>internal_mapping_sums!C24</f>
        <v/>
      </c>
      <c r="B48">
        <f>internal_mapping_sums!D24</f>
        <v/>
      </c>
      <c r="C48">
        <f>internal_mapping_sums!A24</f>
        <v/>
      </c>
      <c r="D48" s="3">
        <f>internal_mapping_sums!E24</f>
        <v/>
      </c>
      <c r="E48" s="3" t="n"/>
      <c r="F48" s="3">
        <f>IF(D48&lt;&gt;"",D48,IF(E48&lt;&gt;"",-E48,""))</f>
        <v/>
      </c>
    </row>
    <row r="49">
      <c r="A49">
        <f>internal_mapping_sums!C24</f>
        <v/>
      </c>
      <c r="B49">
        <f>internal_mapping_sums!D24</f>
        <v/>
      </c>
      <c r="C49">
        <f>internal_mapping_sums!B24</f>
        <v/>
      </c>
      <c r="D49" s="3" t="n"/>
      <c r="E49" s="3">
        <f>internal_mapping_sums!E24</f>
        <v/>
      </c>
      <c r="F49" s="3">
        <f>IF(D49&lt;&gt;"",D49,IF(E49&lt;&gt;"",-E49,""))</f>
        <v/>
      </c>
    </row>
    <row r="50">
      <c r="A50">
        <f>internal_mapping_sums!C25</f>
        <v/>
      </c>
      <c r="B50">
        <f>internal_mapping_sums!D25</f>
        <v/>
      </c>
      <c r="C50">
        <f>internal_mapping_sums!A25</f>
        <v/>
      </c>
      <c r="D50" s="3">
        <f>internal_mapping_sums!E25</f>
        <v/>
      </c>
      <c r="E50" s="3" t="n"/>
      <c r="F50" s="3">
        <f>IF(D50&lt;&gt;"",D50,IF(E50&lt;&gt;"",-E50,""))</f>
        <v/>
      </c>
    </row>
    <row r="51">
      <c r="A51">
        <f>internal_mapping_sums!C25</f>
        <v/>
      </c>
      <c r="B51">
        <f>internal_mapping_sums!D25</f>
        <v/>
      </c>
      <c r="C51">
        <f>internal_mapping_sums!B25</f>
        <v/>
      </c>
      <c r="D51" s="3" t="n"/>
      <c r="E51" s="3">
        <f>internal_mapping_sums!E25</f>
        <v/>
      </c>
      <c r="F51" s="3">
        <f>IF(D51&lt;&gt;"",D51,IF(E51&lt;&gt;"",-E51,""))</f>
        <v/>
      </c>
    </row>
    <row r="52">
      <c r="A52">
        <f>internal_mapping_sums!C26</f>
        <v/>
      </c>
      <c r="B52">
        <f>internal_mapping_sums!D26</f>
        <v/>
      </c>
      <c r="C52">
        <f>internal_mapping_sums!A26</f>
        <v/>
      </c>
      <c r="D52" s="3">
        <f>internal_mapping_sums!E26</f>
        <v/>
      </c>
      <c r="E52" s="3" t="n"/>
      <c r="F52" s="3">
        <f>IF(D52&lt;&gt;"",D52,IF(E52&lt;&gt;"",-E52,""))</f>
        <v/>
      </c>
    </row>
    <row r="53">
      <c r="A53">
        <f>internal_mapping_sums!C26</f>
        <v/>
      </c>
      <c r="B53">
        <f>internal_mapping_sums!D26</f>
        <v/>
      </c>
      <c r="C53">
        <f>internal_mapping_sums!B26</f>
        <v/>
      </c>
      <c r="D53" s="3" t="n"/>
      <c r="E53" s="3">
        <f>internal_mapping_sums!E26</f>
        <v/>
      </c>
      <c r="F53" s="3">
        <f>IF(D53&lt;&gt;"",D53,IF(E53&lt;&gt;"",-E53,""))</f>
        <v/>
      </c>
    </row>
    <row r="54">
      <c r="A54">
        <f>internal_mapping_sums!C27</f>
        <v/>
      </c>
      <c r="B54">
        <f>internal_mapping_sums!D27</f>
        <v/>
      </c>
      <c r="C54">
        <f>internal_mapping_sums!A27</f>
        <v/>
      </c>
      <c r="D54" s="3">
        <f>internal_mapping_sums!E27</f>
        <v/>
      </c>
      <c r="E54" s="3" t="n"/>
      <c r="F54" s="3">
        <f>IF(D54&lt;&gt;"",D54,IF(E54&lt;&gt;"",-E54,""))</f>
        <v/>
      </c>
    </row>
    <row r="55">
      <c r="A55">
        <f>internal_mapping_sums!C27</f>
        <v/>
      </c>
      <c r="B55">
        <f>internal_mapping_sums!D27</f>
        <v/>
      </c>
      <c r="C55">
        <f>internal_mapping_sums!B27</f>
        <v/>
      </c>
      <c r="D55" s="3" t="n"/>
      <c r="E55" s="3">
        <f>internal_mapping_sums!E27</f>
        <v/>
      </c>
      <c r="F55" s="3">
        <f>IF(D55&lt;&gt;"",D55,IF(E55&lt;&gt;"",-E55,""))</f>
        <v/>
      </c>
    </row>
    <row r="56">
      <c r="A56">
        <f>internal_mapping_sums!C28</f>
        <v/>
      </c>
      <c r="B56">
        <f>internal_mapping_sums!D28</f>
        <v/>
      </c>
      <c r="C56">
        <f>internal_mapping_sums!A28</f>
        <v/>
      </c>
      <c r="D56" s="3">
        <f>internal_mapping_sums!E28</f>
        <v/>
      </c>
      <c r="E56" s="3" t="n"/>
      <c r="F56" s="3">
        <f>IF(D56&lt;&gt;"",D56,IF(E56&lt;&gt;"",-E56,""))</f>
        <v/>
      </c>
    </row>
    <row r="57">
      <c r="A57">
        <f>internal_mapping_sums!C28</f>
        <v/>
      </c>
      <c r="B57">
        <f>internal_mapping_sums!D28</f>
        <v/>
      </c>
      <c r="C57">
        <f>internal_mapping_sums!B28</f>
        <v/>
      </c>
      <c r="D57" s="3" t="n"/>
      <c r="E57" s="3">
        <f>internal_mapping_sums!E28</f>
        <v/>
      </c>
      <c r="F57" s="3">
        <f>IF(D57&lt;&gt;"",D57,IF(E57&lt;&gt;"",-E57,""))</f>
        <v/>
      </c>
    </row>
    <row r="58">
      <c r="A58">
        <f>internal_mapping_sums!C29</f>
        <v/>
      </c>
      <c r="B58">
        <f>internal_mapping_sums!D29</f>
        <v/>
      </c>
      <c r="C58">
        <f>internal_mapping_sums!A29</f>
        <v/>
      </c>
      <c r="D58" s="3">
        <f>internal_mapping_sums!E29</f>
        <v/>
      </c>
      <c r="E58" s="3" t="n"/>
      <c r="F58" s="3">
        <f>IF(D58&lt;&gt;"",D58,IF(E58&lt;&gt;"",-E58,""))</f>
        <v/>
      </c>
    </row>
    <row r="59">
      <c r="A59">
        <f>internal_mapping_sums!C29</f>
        <v/>
      </c>
      <c r="B59">
        <f>internal_mapping_sums!D29</f>
        <v/>
      </c>
      <c r="C59">
        <f>internal_mapping_sums!B29</f>
        <v/>
      </c>
      <c r="D59" s="3" t="n"/>
      <c r="E59" s="3">
        <f>internal_mapping_sums!E29</f>
        <v/>
      </c>
      <c r="F59" s="3">
        <f>IF(D59&lt;&gt;"",D59,IF(E59&lt;&gt;"",-E59,""))</f>
        <v/>
      </c>
    </row>
    <row r="60">
      <c r="A60">
        <f>internal_mapping_sums!C30</f>
        <v/>
      </c>
      <c r="B60">
        <f>internal_mapping_sums!D30</f>
        <v/>
      </c>
      <c r="C60">
        <f>internal_mapping_sums!A30</f>
        <v/>
      </c>
      <c r="D60" s="3">
        <f>internal_mapping_sums!E30</f>
        <v/>
      </c>
      <c r="E60" s="3" t="n"/>
      <c r="F60" s="3">
        <f>IF(D60&lt;&gt;"",D60,IF(E60&lt;&gt;"",-E60,""))</f>
        <v/>
      </c>
    </row>
    <row r="61">
      <c r="A61">
        <f>internal_mapping_sums!C30</f>
        <v/>
      </c>
      <c r="B61">
        <f>internal_mapping_sums!D30</f>
        <v/>
      </c>
      <c r="C61">
        <f>internal_mapping_sums!B30</f>
        <v/>
      </c>
      <c r="D61" s="3" t="n"/>
      <c r="E61" s="3">
        <f>internal_mapping_sums!E30</f>
        <v/>
      </c>
      <c r="F61" s="3">
        <f>IF(D61&lt;&gt;"",D61,IF(E61&lt;&gt;"",-E61,""))</f>
        <v/>
      </c>
    </row>
    <row r="62">
      <c r="A62">
        <f>internal_mapping_sums!C31</f>
        <v/>
      </c>
      <c r="B62">
        <f>internal_mapping_sums!D31</f>
        <v/>
      </c>
      <c r="C62">
        <f>internal_mapping_sums!A31</f>
        <v/>
      </c>
      <c r="D62" s="3">
        <f>internal_mapping_sums!E31</f>
        <v/>
      </c>
      <c r="E62" s="3" t="n"/>
      <c r="F62" s="3">
        <f>IF(D62&lt;&gt;"",D62,IF(E62&lt;&gt;"",-E62,""))</f>
        <v/>
      </c>
    </row>
    <row r="63">
      <c r="A63">
        <f>internal_mapping_sums!C31</f>
        <v/>
      </c>
      <c r="B63">
        <f>internal_mapping_sums!D31</f>
        <v/>
      </c>
      <c r="C63">
        <f>internal_mapping_sums!B31</f>
        <v/>
      </c>
      <c r="D63" s="3" t="n"/>
      <c r="E63" s="3">
        <f>internal_mapping_sums!E31</f>
        <v/>
      </c>
      <c r="F63" s="3">
        <f>IF(D63&lt;&gt;"",D63,IF(E63&lt;&gt;"",-E63,""))</f>
        <v/>
      </c>
    </row>
    <row r="64">
      <c r="A64">
        <f>internal_mapping_sums!C32</f>
        <v/>
      </c>
      <c r="B64">
        <f>internal_mapping_sums!D32</f>
        <v/>
      </c>
      <c r="C64">
        <f>internal_mapping_sums!A32</f>
        <v/>
      </c>
      <c r="D64" s="3">
        <f>internal_mapping_sums!E32</f>
        <v/>
      </c>
      <c r="E64" s="3" t="n"/>
      <c r="F64" s="3">
        <f>IF(D64&lt;&gt;"",D64,IF(E64&lt;&gt;"",-E64,""))</f>
        <v/>
      </c>
    </row>
    <row r="65">
      <c r="A65">
        <f>internal_mapping_sums!C32</f>
        <v/>
      </c>
      <c r="B65">
        <f>internal_mapping_sums!D32</f>
        <v/>
      </c>
      <c r="C65">
        <f>internal_mapping_sums!B32</f>
        <v/>
      </c>
      <c r="D65" s="3" t="n"/>
      <c r="E65" s="3">
        <f>internal_mapping_sums!E32</f>
        <v/>
      </c>
      <c r="F65" s="3">
        <f>IF(D65&lt;&gt;"",D65,IF(E65&lt;&gt;"",-E65,""))</f>
        <v/>
      </c>
    </row>
    <row r="66">
      <c r="A66">
        <f>internal_mapping_sums!C33</f>
        <v/>
      </c>
      <c r="B66">
        <f>internal_mapping_sums!D33</f>
        <v/>
      </c>
      <c r="C66">
        <f>internal_mapping_sums!A33</f>
        <v/>
      </c>
      <c r="D66" s="3">
        <f>internal_mapping_sums!E33</f>
        <v/>
      </c>
      <c r="E66" s="3" t="n"/>
      <c r="F66" s="3">
        <f>IF(D66&lt;&gt;"",D66,IF(E66&lt;&gt;"",-E66,""))</f>
        <v/>
      </c>
    </row>
    <row r="67">
      <c r="A67">
        <f>internal_mapping_sums!C33</f>
        <v/>
      </c>
      <c r="B67">
        <f>internal_mapping_sums!D33</f>
        <v/>
      </c>
      <c r="C67">
        <f>internal_mapping_sums!B33</f>
        <v/>
      </c>
      <c r="D67" s="3" t="n"/>
      <c r="E67" s="3">
        <f>internal_mapping_sums!E33</f>
        <v/>
      </c>
      <c r="F67" s="3">
        <f>IF(D67&lt;&gt;"",D67,IF(E67&lt;&gt;"",-E67,""))</f>
        <v/>
      </c>
    </row>
    <row r="68">
      <c r="A68">
        <f>internal_mapping_sums!C34</f>
        <v/>
      </c>
      <c r="B68">
        <f>internal_mapping_sums!D34</f>
        <v/>
      </c>
      <c r="C68">
        <f>internal_mapping_sums!A34</f>
        <v/>
      </c>
      <c r="D68" s="3">
        <f>internal_mapping_sums!E34</f>
        <v/>
      </c>
      <c r="E68" s="3" t="n"/>
      <c r="F68" s="3">
        <f>IF(D68&lt;&gt;"",D68,IF(E68&lt;&gt;"",-E68,""))</f>
        <v/>
      </c>
    </row>
    <row r="69">
      <c r="A69">
        <f>internal_mapping_sums!C34</f>
        <v/>
      </c>
      <c r="B69">
        <f>internal_mapping_sums!D34</f>
        <v/>
      </c>
      <c r="C69">
        <f>internal_mapping_sums!B34</f>
        <v/>
      </c>
      <c r="D69" s="3" t="n"/>
      <c r="E69" s="3">
        <f>internal_mapping_sums!E34</f>
        <v/>
      </c>
      <c r="F69" s="3">
        <f>IF(D69&lt;&gt;"",D69,IF(E69&lt;&gt;"",-E69,""))</f>
        <v/>
      </c>
    </row>
    <row r="70">
      <c r="A70">
        <f>internal_mapping_sums!C35</f>
        <v/>
      </c>
      <c r="B70">
        <f>internal_mapping_sums!D35</f>
        <v/>
      </c>
      <c r="C70">
        <f>internal_mapping_sums!A35</f>
        <v/>
      </c>
      <c r="D70" s="3">
        <f>internal_mapping_sums!E35</f>
        <v/>
      </c>
      <c r="E70" s="3" t="n"/>
      <c r="F70" s="3">
        <f>IF(D70&lt;&gt;"",D70,IF(E70&lt;&gt;"",-E70,""))</f>
        <v/>
      </c>
    </row>
    <row r="71">
      <c r="A71">
        <f>internal_mapping_sums!C35</f>
        <v/>
      </c>
      <c r="B71">
        <f>internal_mapping_sums!D35</f>
        <v/>
      </c>
      <c r="C71">
        <f>internal_mapping_sums!B35</f>
        <v/>
      </c>
      <c r="D71" s="3" t="n"/>
      <c r="E71" s="3">
        <f>internal_mapping_sums!E35</f>
        <v/>
      </c>
      <c r="F71" s="3">
        <f>IF(D71&lt;&gt;"",D71,IF(E71&lt;&gt;"",-E71,""))</f>
        <v/>
      </c>
    </row>
    <row r="72">
      <c r="A72">
        <f>internal_mapping_sums!C36</f>
        <v/>
      </c>
      <c r="B72">
        <f>internal_mapping_sums!D36</f>
        <v/>
      </c>
      <c r="C72">
        <f>internal_mapping_sums!A36</f>
        <v/>
      </c>
      <c r="D72" s="3">
        <f>internal_mapping_sums!E36</f>
        <v/>
      </c>
      <c r="E72" s="3" t="n"/>
      <c r="F72" s="3">
        <f>IF(D72&lt;&gt;"",D72,IF(E72&lt;&gt;"",-E72,""))</f>
        <v/>
      </c>
    </row>
    <row r="73">
      <c r="A73">
        <f>internal_mapping_sums!C36</f>
        <v/>
      </c>
      <c r="B73">
        <f>internal_mapping_sums!D36</f>
        <v/>
      </c>
      <c r="C73">
        <f>internal_mapping_sums!B36</f>
        <v/>
      </c>
      <c r="D73" s="3" t="n"/>
      <c r="E73" s="3">
        <f>internal_mapping_sums!E36</f>
        <v/>
      </c>
      <c r="F73" s="3">
        <f>IF(D73&lt;&gt;"",D73,IF(E73&lt;&gt;"",-E73,""))</f>
        <v/>
      </c>
    </row>
    <row r="74">
      <c r="A74">
        <f>internal_mapping_sums!C37</f>
        <v/>
      </c>
      <c r="B74">
        <f>internal_mapping_sums!D37</f>
        <v/>
      </c>
      <c r="C74">
        <f>internal_mapping_sums!A37</f>
        <v/>
      </c>
      <c r="D74" s="3">
        <f>internal_mapping_sums!E37</f>
        <v/>
      </c>
      <c r="E74" s="3" t="n"/>
      <c r="F74" s="3">
        <f>IF(D74&lt;&gt;"",D74,IF(E74&lt;&gt;"",-E74,""))</f>
        <v/>
      </c>
    </row>
    <row r="75">
      <c r="A75">
        <f>internal_mapping_sums!C37</f>
        <v/>
      </c>
      <c r="B75">
        <f>internal_mapping_sums!D37</f>
        <v/>
      </c>
      <c r="C75">
        <f>internal_mapping_sums!B37</f>
        <v/>
      </c>
      <c r="D75" s="3" t="n"/>
      <c r="E75" s="3">
        <f>internal_mapping_sums!E37</f>
        <v/>
      </c>
      <c r="F75" s="3">
        <f>IF(D75&lt;&gt;"",D75,IF(E75&lt;&gt;"",-E75,""))</f>
        <v/>
      </c>
    </row>
    <row r="76">
      <c r="A76">
        <f>internal_mapping_sums!C38</f>
        <v/>
      </c>
      <c r="B76">
        <f>internal_mapping_sums!D38</f>
        <v/>
      </c>
      <c r="C76">
        <f>internal_mapping_sums!A38</f>
        <v/>
      </c>
      <c r="D76" s="3">
        <f>internal_mapping_sums!E38</f>
        <v/>
      </c>
      <c r="E76" s="3" t="n"/>
      <c r="F76" s="3">
        <f>IF(D76&lt;&gt;"",D76,IF(E76&lt;&gt;"",-E76,""))</f>
        <v/>
      </c>
    </row>
    <row r="77">
      <c r="A77">
        <f>internal_mapping_sums!C38</f>
        <v/>
      </c>
      <c r="B77">
        <f>internal_mapping_sums!D38</f>
        <v/>
      </c>
      <c r="C77">
        <f>internal_mapping_sums!B38</f>
        <v/>
      </c>
      <c r="D77" s="3" t="n"/>
      <c r="E77" s="3">
        <f>internal_mapping_sums!E38</f>
        <v/>
      </c>
      <c r="F77" s="3">
        <f>IF(D77&lt;&gt;"",D77,IF(E77&lt;&gt;"",-E77,""))</f>
        <v/>
      </c>
    </row>
    <row r="78">
      <c r="A78">
        <f>internal_mapping_sums!C39</f>
        <v/>
      </c>
      <c r="B78">
        <f>internal_mapping_sums!D39</f>
        <v/>
      </c>
      <c r="C78">
        <f>internal_mapping_sums!A39</f>
        <v/>
      </c>
      <c r="D78" s="3">
        <f>internal_mapping_sums!E39</f>
        <v/>
      </c>
      <c r="E78" s="3" t="n"/>
      <c r="F78" s="3">
        <f>IF(D78&lt;&gt;"",D78,IF(E78&lt;&gt;"",-E78,""))</f>
        <v/>
      </c>
    </row>
    <row r="79">
      <c r="A79">
        <f>internal_mapping_sums!C39</f>
        <v/>
      </c>
      <c r="B79">
        <f>internal_mapping_sums!D39</f>
        <v/>
      </c>
      <c r="C79">
        <f>internal_mapping_sums!B39</f>
        <v/>
      </c>
      <c r="D79" s="3" t="n"/>
      <c r="E79" s="3">
        <f>internal_mapping_sums!E39</f>
        <v/>
      </c>
      <c r="F79" s="3">
        <f>IF(D79&lt;&gt;"",D79,IF(E79&lt;&gt;"",-E79,""))</f>
        <v/>
      </c>
    </row>
    <row r="80">
      <c r="A80">
        <f>internal_mapping_sums!C40</f>
        <v/>
      </c>
      <c r="B80">
        <f>internal_mapping_sums!D40</f>
        <v/>
      </c>
      <c r="C80">
        <f>internal_mapping_sums!A40</f>
        <v/>
      </c>
      <c r="D80" s="3">
        <f>internal_mapping_sums!E40</f>
        <v/>
      </c>
      <c r="E80" s="3" t="n"/>
      <c r="F80" s="3">
        <f>IF(D80&lt;&gt;"",D80,IF(E80&lt;&gt;"",-E80,""))</f>
        <v/>
      </c>
    </row>
    <row r="81">
      <c r="A81">
        <f>internal_mapping_sums!C40</f>
        <v/>
      </c>
      <c r="B81">
        <f>internal_mapping_sums!D40</f>
        <v/>
      </c>
      <c r="C81">
        <f>internal_mapping_sums!B40</f>
        <v/>
      </c>
      <c r="D81" s="3" t="n"/>
      <c r="E81" s="3">
        <f>internal_mapping_sums!E40</f>
        <v/>
      </c>
      <c r="F81" s="3">
        <f>IF(D81&lt;&gt;"",D81,IF(E81&lt;&gt;"",-E81,""))</f>
        <v/>
      </c>
    </row>
    <row r="82">
      <c r="A82">
        <f>internal_mapping_sums!C41</f>
        <v/>
      </c>
      <c r="B82">
        <f>internal_mapping_sums!D41</f>
        <v/>
      </c>
      <c r="C82">
        <f>internal_mapping_sums!A41</f>
        <v/>
      </c>
      <c r="D82" s="3">
        <f>internal_mapping_sums!E41</f>
        <v/>
      </c>
      <c r="E82" s="3" t="n"/>
      <c r="F82" s="3">
        <f>IF(D82&lt;&gt;"",D82,IF(E82&lt;&gt;"",-E82,""))</f>
        <v/>
      </c>
    </row>
    <row r="83">
      <c r="A83">
        <f>internal_mapping_sums!C41</f>
        <v/>
      </c>
      <c r="B83">
        <f>internal_mapping_sums!D41</f>
        <v/>
      </c>
      <c r="C83">
        <f>internal_mapping_sums!B41</f>
        <v/>
      </c>
      <c r="D83" s="3" t="n"/>
      <c r="E83" s="3">
        <f>internal_mapping_sums!E41</f>
        <v/>
      </c>
      <c r="F83" s="3">
        <f>IF(D83&lt;&gt;"",D83,IF(E83&lt;&gt;"",-E83,""))</f>
        <v/>
      </c>
    </row>
    <row r="84">
      <c r="A84">
        <f>internal_mapping_sums!C42</f>
        <v/>
      </c>
      <c r="B84">
        <f>internal_mapping_sums!D42</f>
        <v/>
      </c>
      <c r="C84">
        <f>internal_mapping_sums!A42</f>
        <v/>
      </c>
      <c r="D84" s="3">
        <f>internal_mapping_sums!E42</f>
        <v/>
      </c>
      <c r="E84" s="3" t="n"/>
      <c r="F84" s="3">
        <f>IF(D84&lt;&gt;"",D84,IF(E84&lt;&gt;"",-E84,""))</f>
        <v/>
      </c>
    </row>
    <row r="85">
      <c r="A85">
        <f>internal_mapping_sums!C42</f>
        <v/>
      </c>
      <c r="B85">
        <f>internal_mapping_sums!D42</f>
        <v/>
      </c>
      <c r="C85">
        <f>internal_mapping_sums!B42</f>
        <v/>
      </c>
      <c r="D85" s="3" t="n"/>
      <c r="E85" s="3">
        <f>internal_mapping_sums!E42</f>
        <v/>
      </c>
      <c r="F85" s="3">
        <f>IF(D85&lt;&gt;"",D85,IF(E85&lt;&gt;"",-E85,""))</f>
        <v/>
      </c>
    </row>
    <row r="86">
      <c r="A86">
        <f>internal_mapping_sums!C43</f>
        <v/>
      </c>
      <c r="B86">
        <f>internal_mapping_sums!D43</f>
        <v/>
      </c>
      <c r="C86">
        <f>internal_mapping_sums!A43</f>
        <v/>
      </c>
      <c r="D86" s="3">
        <f>internal_mapping_sums!E43</f>
        <v/>
      </c>
      <c r="E86" s="3" t="n"/>
      <c r="F86" s="3">
        <f>IF(D86&lt;&gt;"",D86,IF(E86&lt;&gt;"",-E86,""))</f>
        <v/>
      </c>
    </row>
    <row r="87">
      <c r="A87">
        <f>internal_mapping_sums!C43</f>
        <v/>
      </c>
      <c r="B87">
        <f>internal_mapping_sums!D43</f>
        <v/>
      </c>
      <c r="C87">
        <f>internal_mapping_sums!B43</f>
        <v/>
      </c>
      <c r="D87" s="3" t="n"/>
      <c r="E87" s="3">
        <f>internal_mapping_sums!E43</f>
        <v/>
      </c>
      <c r="F87" s="3">
        <f>IF(D87&lt;&gt;"",D87,IF(E87&lt;&gt;"",-E87,""))</f>
        <v/>
      </c>
    </row>
    <row r="88">
      <c r="A88">
        <f>internal_mapping_sums!C44</f>
        <v/>
      </c>
      <c r="B88">
        <f>internal_mapping_sums!D44</f>
        <v/>
      </c>
      <c r="C88">
        <f>internal_mapping_sums!A44</f>
        <v/>
      </c>
      <c r="D88" s="3">
        <f>internal_mapping_sums!E44</f>
        <v/>
      </c>
      <c r="E88" s="3" t="n"/>
      <c r="F88" s="3">
        <f>IF(D88&lt;&gt;"",D88,IF(E88&lt;&gt;"",-E88,""))</f>
        <v/>
      </c>
    </row>
    <row r="89">
      <c r="A89">
        <f>internal_mapping_sums!C44</f>
        <v/>
      </c>
      <c r="B89">
        <f>internal_mapping_sums!D44</f>
        <v/>
      </c>
      <c r="C89">
        <f>internal_mapping_sums!B44</f>
        <v/>
      </c>
      <c r="D89" s="3" t="n"/>
      <c r="E89" s="3">
        <f>internal_mapping_sums!E44</f>
        <v/>
      </c>
      <c r="F89" s="3">
        <f>IF(D89&lt;&gt;"",D89,IF(E89&lt;&gt;"",-E89,""))</f>
        <v/>
      </c>
    </row>
    <row r="90">
      <c r="A90">
        <f>internal_mapping_sums!C45</f>
        <v/>
      </c>
      <c r="B90">
        <f>internal_mapping_sums!D45</f>
        <v/>
      </c>
      <c r="C90">
        <f>internal_mapping_sums!A45</f>
        <v/>
      </c>
      <c r="D90" s="3">
        <f>internal_mapping_sums!E45</f>
        <v/>
      </c>
      <c r="E90" s="3" t="n"/>
      <c r="F90" s="3">
        <f>IF(D90&lt;&gt;"",D90,IF(E90&lt;&gt;"",-E90,""))</f>
        <v/>
      </c>
    </row>
    <row r="91">
      <c r="A91">
        <f>internal_mapping_sums!C45</f>
        <v/>
      </c>
      <c r="B91">
        <f>internal_mapping_sums!D45</f>
        <v/>
      </c>
      <c r="C91">
        <f>internal_mapping_sums!B45</f>
        <v/>
      </c>
      <c r="D91" s="3" t="n"/>
      <c r="E91" s="3">
        <f>internal_mapping_sums!E45</f>
        <v/>
      </c>
      <c r="F91" s="3">
        <f>IF(D91&lt;&gt;"",D91,IF(E91&lt;&gt;"",-E91,""))</f>
        <v/>
      </c>
    </row>
    <row r="92">
      <c r="A92">
        <f>internal_mapping_sums!C46</f>
        <v/>
      </c>
      <c r="B92">
        <f>internal_mapping_sums!D46</f>
        <v/>
      </c>
      <c r="C92">
        <f>internal_mapping_sums!A46</f>
        <v/>
      </c>
      <c r="D92" s="3">
        <f>internal_mapping_sums!E46</f>
        <v/>
      </c>
      <c r="E92" s="3" t="n"/>
      <c r="F92" s="3">
        <f>IF(D92&lt;&gt;"",D92,IF(E92&lt;&gt;"",-E92,""))</f>
        <v/>
      </c>
    </row>
    <row r="93">
      <c r="A93">
        <f>internal_mapping_sums!C46</f>
        <v/>
      </c>
      <c r="B93">
        <f>internal_mapping_sums!D46</f>
        <v/>
      </c>
      <c r="C93">
        <f>internal_mapping_sums!B46</f>
        <v/>
      </c>
      <c r="D93" s="3" t="n"/>
      <c r="E93" s="3">
        <f>internal_mapping_sums!E46</f>
        <v/>
      </c>
      <c r="F93" s="3">
        <f>IF(D93&lt;&gt;"",D93,IF(E93&lt;&gt;"",-E93,""))</f>
        <v/>
      </c>
    </row>
    <row r="94">
      <c r="A94">
        <f>internal_mapping_sums!C47</f>
        <v/>
      </c>
      <c r="B94">
        <f>internal_mapping_sums!D47</f>
        <v/>
      </c>
      <c r="C94">
        <f>internal_mapping_sums!A47</f>
        <v/>
      </c>
      <c r="D94" s="3">
        <f>internal_mapping_sums!E47</f>
        <v/>
      </c>
      <c r="E94" s="3" t="n"/>
      <c r="F94" s="3">
        <f>IF(D94&lt;&gt;"",D94,IF(E94&lt;&gt;"",-E94,""))</f>
        <v/>
      </c>
    </row>
    <row r="95">
      <c r="A95">
        <f>internal_mapping_sums!C47</f>
        <v/>
      </c>
      <c r="B95">
        <f>internal_mapping_sums!D47</f>
        <v/>
      </c>
      <c r="C95">
        <f>internal_mapping_sums!B47</f>
        <v/>
      </c>
      <c r="D95" s="3" t="n"/>
      <c r="E95" s="3">
        <f>internal_mapping_sums!E47</f>
        <v/>
      </c>
      <c r="F95" s="3">
        <f>IF(D95&lt;&gt;"",D95,IF(E95&lt;&gt;"",-E95,""))</f>
        <v/>
      </c>
    </row>
    <row r="96">
      <c r="A96">
        <f>internal_mapping_sums!C48</f>
        <v/>
      </c>
      <c r="B96">
        <f>internal_mapping_sums!D48</f>
        <v/>
      </c>
      <c r="C96">
        <f>internal_mapping_sums!A48</f>
        <v/>
      </c>
      <c r="D96" s="3">
        <f>internal_mapping_sums!E48</f>
        <v/>
      </c>
      <c r="E96" s="3" t="n"/>
      <c r="F96" s="3">
        <f>IF(D96&lt;&gt;"",D96,IF(E96&lt;&gt;"",-E96,""))</f>
        <v/>
      </c>
    </row>
    <row r="97">
      <c r="A97">
        <f>internal_mapping_sums!C48</f>
        <v/>
      </c>
      <c r="B97">
        <f>internal_mapping_sums!D48</f>
        <v/>
      </c>
      <c r="C97">
        <f>internal_mapping_sums!B48</f>
        <v/>
      </c>
      <c r="D97" s="3" t="n"/>
      <c r="E97" s="3">
        <f>internal_mapping_sums!E48</f>
        <v/>
      </c>
      <c r="F97" s="3">
        <f>IF(D97&lt;&gt;"",D97,IF(E97&lt;&gt;"",-E97,""))</f>
        <v/>
      </c>
    </row>
    <row r="98">
      <c r="A98">
        <f>internal_mapping_sums!C49</f>
        <v/>
      </c>
      <c r="B98">
        <f>internal_mapping_sums!D49</f>
        <v/>
      </c>
      <c r="C98">
        <f>internal_mapping_sums!A49</f>
        <v/>
      </c>
      <c r="D98" s="3">
        <f>internal_mapping_sums!E49</f>
        <v/>
      </c>
      <c r="E98" s="3" t="n"/>
      <c r="F98" s="3">
        <f>IF(D98&lt;&gt;"",D98,IF(E98&lt;&gt;"",-E98,""))</f>
        <v/>
      </c>
    </row>
    <row r="99">
      <c r="A99">
        <f>internal_mapping_sums!C49</f>
        <v/>
      </c>
      <c r="B99">
        <f>internal_mapping_sums!D49</f>
        <v/>
      </c>
      <c r="C99">
        <f>internal_mapping_sums!B49</f>
        <v/>
      </c>
      <c r="D99" s="3" t="n"/>
      <c r="E99" s="3">
        <f>internal_mapping_sums!E49</f>
        <v/>
      </c>
      <c r="F99" s="3">
        <f>IF(D99&lt;&gt;"",D99,IF(E99&lt;&gt;"",-E99,""))</f>
        <v/>
      </c>
    </row>
    <row r="100">
      <c r="A100">
        <f>internal_mapping_sums!C50</f>
        <v/>
      </c>
      <c r="B100">
        <f>internal_mapping_sums!D50</f>
        <v/>
      </c>
      <c r="C100">
        <f>internal_mapping_sums!A50</f>
        <v/>
      </c>
      <c r="D100" s="3">
        <f>internal_mapping_sums!E50</f>
        <v/>
      </c>
      <c r="E100" s="3" t="n"/>
      <c r="F100" s="3">
        <f>IF(D100&lt;&gt;"",D100,IF(E100&lt;&gt;"",-E100,""))</f>
        <v/>
      </c>
    </row>
    <row r="101">
      <c r="A101">
        <f>internal_mapping_sums!C50</f>
        <v/>
      </c>
      <c r="B101">
        <f>internal_mapping_sums!D50</f>
        <v/>
      </c>
      <c r="C101">
        <f>internal_mapping_sums!B50</f>
        <v/>
      </c>
      <c r="D101" s="3" t="n"/>
      <c r="E101" s="3">
        <f>internal_mapping_sums!E50</f>
        <v/>
      </c>
      <c r="F101" s="3">
        <f>IF(D101&lt;&gt;"",D101,IF(E101&lt;&gt;"",-E101,""))</f>
        <v/>
      </c>
    </row>
    <row r="102">
      <c r="A102">
        <f>internal_mapping_sums!C51</f>
        <v/>
      </c>
      <c r="B102">
        <f>internal_mapping_sums!D51</f>
        <v/>
      </c>
      <c r="C102">
        <f>internal_mapping_sums!A51</f>
        <v/>
      </c>
      <c r="D102" s="3">
        <f>internal_mapping_sums!E51</f>
        <v/>
      </c>
      <c r="E102" s="3" t="n"/>
      <c r="F102" s="3">
        <f>IF(D102&lt;&gt;"",D102,IF(E102&lt;&gt;"",-E102,""))</f>
        <v/>
      </c>
    </row>
    <row r="103">
      <c r="A103">
        <f>internal_mapping_sums!C51</f>
        <v/>
      </c>
      <c r="B103">
        <f>internal_mapping_sums!D51</f>
        <v/>
      </c>
      <c r="C103">
        <f>internal_mapping_sums!B51</f>
        <v/>
      </c>
      <c r="D103" s="3" t="n"/>
      <c r="E103" s="3">
        <f>internal_mapping_sums!E51</f>
        <v/>
      </c>
      <c r="F103" s="3">
        <f>IF(D103&lt;&gt;"",D103,IF(E103&lt;&gt;"",-E103,""))</f>
        <v/>
      </c>
    </row>
    <row r="104">
      <c r="A104">
        <f>internal_mapping_sums!C52</f>
        <v/>
      </c>
      <c r="B104">
        <f>internal_mapping_sums!D52</f>
        <v/>
      </c>
      <c r="C104">
        <f>internal_mapping_sums!A52</f>
        <v/>
      </c>
      <c r="D104" s="3">
        <f>internal_mapping_sums!E52</f>
        <v/>
      </c>
      <c r="E104" s="3" t="n"/>
      <c r="F104" s="3">
        <f>IF(D104&lt;&gt;"",D104,IF(E104&lt;&gt;"",-E104,""))</f>
        <v/>
      </c>
    </row>
    <row r="105">
      <c r="A105">
        <f>internal_mapping_sums!C52</f>
        <v/>
      </c>
      <c r="B105">
        <f>internal_mapping_sums!D52</f>
        <v/>
      </c>
      <c r="C105">
        <f>internal_mapping_sums!B52</f>
        <v/>
      </c>
      <c r="D105" s="3" t="n"/>
      <c r="E105" s="3">
        <f>internal_mapping_sums!E52</f>
        <v/>
      </c>
      <c r="F105" s="3">
        <f>IF(D105&lt;&gt;"",D105,IF(E105&lt;&gt;"",-E105,""))</f>
        <v/>
      </c>
    </row>
    <row r="106">
      <c r="A106">
        <f>internal_mapping_sums!C53</f>
        <v/>
      </c>
      <c r="B106">
        <f>internal_mapping_sums!D53</f>
        <v/>
      </c>
      <c r="C106">
        <f>internal_mapping_sums!A53</f>
        <v/>
      </c>
      <c r="D106" s="3">
        <f>internal_mapping_sums!E53</f>
        <v/>
      </c>
      <c r="E106" s="3" t="n"/>
      <c r="F106" s="3">
        <f>IF(D106&lt;&gt;"",D106,IF(E106&lt;&gt;"",-E106,""))</f>
        <v/>
      </c>
    </row>
    <row r="107">
      <c r="A107">
        <f>internal_mapping_sums!C53</f>
        <v/>
      </c>
      <c r="B107">
        <f>internal_mapping_sums!D53</f>
        <v/>
      </c>
      <c r="C107">
        <f>internal_mapping_sums!B53</f>
        <v/>
      </c>
      <c r="D107" s="3" t="n"/>
      <c r="E107" s="3">
        <f>internal_mapping_sums!E53</f>
        <v/>
      </c>
      <c r="F107" s="3">
        <f>IF(D107&lt;&gt;"",D107,IF(E107&lt;&gt;"",-E107,""))</f>
        <v/>
      </c>
    </row>
    <row r="108">
      <c r="A108">
        <f>internal_mapping_sums!C54</f>
        <v/>
      </c>
      <c r="B108">
        <f>internal_mapping_sums!D54</f>
        <v/>
      </c>
      <c r="C108">
        <f>internal_mapping_sums!A54</f>
        <v/>
      </c>
      <c r="D108" s="3">
        <f>internal_mapping_sums!E54</f>
        <v/>
      </c>
      <c r="E108" s="3" t="n"/>
      <c r="F108" s="3">
        <f>IF(D108&lt;&gt;"",D108,IF(E108&lt;&gt;"",-E108,""))</f>
        <v/>
      </c>
    </row>
    <row r="109">
      <c r="A109">
        <f>internal_mapping_sums!C54</f>
        <v/>
      </c>
      <c r="B109">
        <f>internal_mapping_sums!D54</f>
        <v/>
      </c>
      <c r="C109">
        <f>internal_mapping_sums!B54</f>
        <v/>
      </c>
      <c r="D109" s="3" t="n"/>
      <c r="E109" s="3">
        <f>internal_mapping_sums!E54</f>
        <v/>
      </c>
      <c r="F109" s="3">
        <f>IF(D109&lt;&gt;"",D109,IF(E109&lt;&gt;"",-E109,""))</f>
        <v/>
      </c>
    </row>
    <row r="110">
      <c r="A110">
        <f>internal_mapping_sums!C55</f>
        <v/>
      </c>
      <c r="B110">
        <f>internal_mapping_sums!D55</f>
        <v/>
      </c>
      <c r="C110">
        <f>internal_mapping_sums!A55</f>
        <v/>
      </c>
      <c r="D110" s="3">
        <f>internal_mapping_sums!E55</f>
        <v/>
      </c>
      <c r="E110" s="3" t="n"/>
      <c r="F110" s="3">
        <f>IF(D110&lt;&gt;"",D110,IF(E110&lt;&gt;"",-E110,""))</f>
        <v/>
      </c>
    </row>
    <row r="111">
      <c r="A111">
        <f>internal_mapping_sums!C55</f>
        <v/>
      </c>
      <c r="B111">
        <f>internal_mapping_sums!D55</f>
        <v/>
      </c>
      <c r="C111">
        <f>internal_mapping_sums!B55</f>
        <v/>
      </c>
      <c r="D111" s="3" t="n"/>
      <c r="E111" s="3">
        <f>internal_mapping_sums!E55</f>
        <v/>
      </c>
      <c r="F111" s="3">
        <f>IF(D111&lt;&gt;"",D111,IF(E111&lt;&gt;"",-E111,""))</f>
        <v/>
      </c>
    </row>
    <row r="112">
      <c r="A112">
        <f>internal_mapping_sums!C56</f>
        <v/>
      </c>
      <c r="B112">
        <f>internal_mapping_sums!D56</f>
        <v/>
      </c>
      <c r="C112">
        <f>internal_mapping_sums!A56</f>
        <v/>
      </c>
      <c r="D112" s="3">
        <f>internal_mapping_sums!E56</f>
        <v/>
      </c>
      <c r="E112" s="3" t="n"/>
      <c r="F112" s="3">
        <f>IF(D112&lt;&gt;"",D112,IF(E112&lt;&gt;"",-E112,""))</f>
        <v/>
      </c>
    </row>
    <row r="113">
      <c r="A113">
        <f>internal_mapping_sums!C56</f>
        <v/>
      </c>
      <c r="B113">
        <f>internal_mapping_sums!D56</f>
        <v/>
      </c>
      <c r="C113">
        <f>internal_mapping_sums!B56</f>
        <v/>
      </c>
      <c r="D113" s="3" t="n"/>
      <c r="E113" s="3">
        <f>internal_mapping_sums!E56</f>
        <v/>
      </c>
      <c r="F113" s="3">
        <f>IF(D113&lt;&gt;"",D113,IF(E113&lt;&gt;"",-E113,""))</f>
        <v/>
      </c>
    </row>
    <row r="114">
      <c r="A114">
        <f>internal_mapping_sums!C57</f>
        <v/>
      </c>
      <c r="B114">
        <f>internal_mapping_sums!D57</f>
        <v/>
      </c>
      <c r="C114">
        <f>internal_mapping_sums!A57</f>
        <v/>
      </c>
      <c r="D114" s="3">
        <f>internal_mapping_sums!E57</f>
        <v/>
      </c>
      <c r="E114" s="3" t="n"/>
      <c r="F114" s="3">
        <f>IF(D114&lt;&gt;"",D114,IF(E114&lt;&gt;"",-E114,""))</f>
        <v/>
      </c>
    </row>
    <row r="115">
      <c r="A115">
        <f>internal_mapping_sums!C57</f>
        <v/>
      </c>
      <c r="B115">
        <f>internal_mapping_sums!D57</f>
        <v/>
      </c>
      <c r="C115">
        <f>internal_mapping_sums!B57</f>
        <v/>
      </c>
      <c r="D115" s="3" t="n"/>
      <c r="E115" s="3">
        <f>internal_mapping_sums!E57</f>
        <v/>
      </c>
      <c r="F115" s="3">
        <f>IF(D115&lt;&gt;"",D115,IF(E115&lt;&gt;"",-E115,""))</f>
        <v/>
      </c>
    </row>
    <row r="116">
      <c r="A116">
        <f>internal_mapping_sums!C58</f>
        <v/>
      </c>
      <c r="B116">
        <f>internal_mapping_sums!D58</f>
        <v/>
      </c>
      <c r="C116">
        <f>internal_mapping_sums!A58</f>
        <v/>
      </c>
      <c r="D116" s="3">
        <f>internal_mapping_sums!E58</f>
        <v/>
      </c>
      <c r="E116" s="3" t="n"/>
      <c r="F116" s="3">
        <f>IF(D116&lt;&gt;"",D116,IF(E116&lt;&gt;"",-E116,""))</f>
        <v/>
      </c>
    </row>
    <row r="117">
      <c r="A117">
        <f>internal_mapping_sums!C58</f>
        <v/>
      </c>
      <c r="B117">
        <f>internal_mapping_sums!D58</f>
        <v/>
      </c>
      <c r="C117">
        <f>internal_mapping_sums!B58</f>
        <v/>
      </c>
      <c r="D117" s="3" t="n"/>
      <c r="E117" s="3">
        <f>internal_mapping_sums!E58</f>
        <v/>
      </c>
      <c r="F117" s="3">
        <f>IF(D117&lt;&gt;"",D117,IF(E117&lt;&gt;"",-E117,""))</f>
        <v/>
      </c>
    </row>
    <row r="118">
      <c r="A118">
        <f>internal_mapping_sums!C59</f>
        <v/>
      </c>
      <c r="B118">
        <f>internal_mapping_sums!D59</f>
        <v/>
      </c>
      <c r="C118">
        <f>internal_mapping_sums!A59</f>
        <v/>
      </c>
      <c r="D118" s="3">
        <f>internal_mapping_sums!E59</f>
        <v/>
      </c>
      <c r="E118" s="3" t="n"/>
      <c r="F118" s="3">
        <f>IF(D118&lt;&gt;"",D118,IF(E118&lt;&gt;"",-E118,""))</f>
        <v/>
      </c>
    </row>
    <row r="119">
      <c r="A119">
        <f>internal_mapping_sums!C59</f>
        <v/>
      </c>
      <c r="B119">
        <f>internal_mapping_sums!D59</f>
        <v/>
      </c>
      <c r="C119">
        <f>internal_mapping_sums!B59</f>
        <v/>
      </c>
      <c r="D119" s="3" t="n"/>
      <c r="E119" s="3">
        <f>internal_mapping_sums!E59</f>
        <v/>
      </c>
      <c r="F119" s="3">
        <f>IF(D119&lt;&gt;"",D119,IF(E119&lt;&gt;"",-E119,""))</f>
        <v/>
      </c>
    </row>
    <row r="120">
      <c r="A120">
        <f>internal_mapping_sums!C60</f>
        <v/>
      </c>
      <c r="B120">
        <f>internal_mapping_sums!D60</f>
        <v/>
      </c>
      <c r="C120">
        <f>internal_mapping_sums!A60</f>
        <v/>
      </c>
      <c r="D120" s="3">
        <f>internal_mapping_sums!E60</f>
        <v/>
      </c>
      <c r="E120" s="3" t="n"/>
      <c r="F120" s="3">
        <f>IF(D120&lt;&gt;"",D120,IF(E120&lt;&gt;"",-E120,""))</f>
        <v/>
      </c>
    </row>
    <row r="121">
      <c r="A121">
        <f>internal_mapping_sums!C60</f>
        <v/>
      </c>
      <c r="B121">
        <f>internal_mapping_sums!D60</f>
        <v/>
      </c>
      <c r="C121">
        <f>internal_mapping_sums!B60</f>
        <v/>
      </c>
      <c r="D121" s="3" t="n"/>
      <c r="E121" s="3">
        <f>internal_mapping_sums!E60</f>
        <v/>
      </c>
      <c r="F121" s="3">
        <f>IF(D121&lt;&gt;"",D121,IF(E121&lt;&gt;"",-E121,""))</f>
        <v/>
      </c>
    </row>
    <row r="122">
      <c r="A122">
        <f>internal_mapping_sums!C61</f>
        <v/>
      </c>
      <c r="B122">
        <f>internal_mapping_sums!D61</f>
        <v/>
      </c>
      <c r="C122">
        <f>internal_mapping_sums!A61</f>
        <v/>
      </c>
      <c r="D122" s="3">
        <f>internal_mapping_sums!E61</f>
        <v/>
      </c>
      <c r="E122" s="3" t="n"/>
      <c r="F122" s="3">
        <f>IF(D122&lt;&gt;"",D122,IF(E122&lt;&gt;"",-E122,""))</f>
        <v/>
      </c>
    </row>
    <row r="123">
      <c r="A123">
        <f>internal_mapping_sums!C61</f>
        <v/>
      </c>
      <c r="B123">
        <f>internal_mapping_sums!D61</f>
        <v/>
      </c>
      <c r="C123">
        <f>internal_mapping_sums!B61</f>
        <v/>
      </c>
      <c r="D123" s="3" t="n"/>
      <c r="E123" s="3">
        <f>internal_mapping_sums!E61</f>
        <v/>
      </c>
      <c r="F123" s="3">
        <f>IF(D123&lt;&gt;"",D123,IF(E123&lt;&gt;"",-E123,""))</f>
        <v/>
      </c>
    </row>
    <row r="124">
      <c r="A124">
        <f>internal_mapping_sums!C62</f>
        <v/>
      </c>
      <c r="B124">
        <f>internal_mapping_sums!D62</f>
        <v/>
      </c>
      <c r="C124">
        <f>internal_mapping_sums!A62</f>
        <v/>
      </c>
      <c r="D124" s="3">
        <f>internal_mapping_sums!E62</f>
        <v/>
      </c>
      <c r="E124" s="3" t="n"/>
      <c r="F124" s="3">
        <f>IF(D124&lt;&gt;"",D124,IF(E124&lt;&gt;"",-E124,""))</f>
        <v/>
      </c>
    </row>
    <row r="125">
      <c r="A125">
        <f>internal_mapping_sums!C62</f>
        <v/>
      </c>
      <c r="B125">
        <f>internal_mapping_sums!D62</f>
        <v/>
      </c>
      <c r="C125">
        <f>internal_mapping_sums!B62</f>
        <v/>
      </c>
      <c r="D125" s="3" t="n"/>
      <c r="E125" s="3">
        <f>internal_mapping_sums!E62</f>
        <v/>
      </c>
      <c r="F125" s="3">
        <f>IF(D125&lt;&gt;"",D125,IF(E125&lt;&gt;"",-E125,""))</f>
        <v/>
      </c>
    </row>
    <row r="126">
      <c r="A126">
        <f>internal_mapping_sums!C63</f>
        <v/>
      </c>
      <c r="B126">
        <f>internal_mapping_sums!D63</f>
        <v/>
      </c>
      <c r="C126">
        <f>internal_mapping_sums!A63</f>
        <v/>
      </c>
      <c r="D126" s="3">
        <f>internal_mapping_sums!E63</f>
        <v/>
      </c>
      <c r="E126" s="3" t="n"/>
      <c r="F126" s="3">
        <f>IF(D126&lt;&gt;"",D126,IF(E126&lt;&gt;"",-E126,""))</f>
        <v/>
      </c>
    </row>
    <row r="127">
      <c r="A127">
        <f>internal_mapping_sums!C63</f>
        <v/>
      </c>
      <c r="B127">
        <f>internal_mapping_sums!D63</f>
        <v/>
      </c>
      <c r="C127">
        <f>internal_mapping_sums!B63</f>
        <v/>
      </c>
      <c r="D127" s="3" t="n"/>
      <c r="E127" s="3">
        <f>internal_mapping_sums!E63</f>
        <v/>
      </c>
      <c r="F127" s="3">
        <f>IF(D127&lt;&gt;"",D127,IF(E127&lt;&gt;"",-E127,""))</f>
        <v/>
      </c>
    </row>
    <row r="128">
      <c r="A128">
        <f>internal_mapping_sums!C64</f>
        <v/>
      </c>
      <c r="B128">
        <f>internal_mapping_sums!D64</f>
        <v/>
      </c>
      <c r="C128">
        <f>internal_mapping_sums!A64</f>
        <v/>
      </c>
      <c r="D128" s="3">
        <f>internal_mapping_sums!E64</f>
        <v/>
      </c>
      <c r="E128" s="3" t="n"/>
      <c r="F128" s="3">
        <f>IF(D128&lt;&gt;"",D128,IF(E128&lt;&gt;"",-E128,""))</f>
        <v/>
      </c>
    </row>
    <row r="129">
      <c r="A129">
        <f>internal_mapping_sums!C64</f>
        <v/>
      </c>
      <c r="B129">
        <f>internal_mapping_sums!D64</f>
        <v/>
      </c>
      <c r="C129">
        <f>internal_mapping_sums!B64</f>
        <v/>
      </c>
      <c r="D129" s="3" t="n"/>
      <c r="E129" s="3">
        <f>internal_mapping_sums!E64</f>
        <v/>
      </c>
      <c r="F129" s="3">
        <f>IF(D129&lt;&gt;"",D129,IF(E129&lt;&gt;"",-E129,""))</f>
        <v/>
      </c>
    </row>
    <row r="130">
      <c r="A130">
        <f>internal_mapping_sums!C65</f>
        <v/>
      </c>
      <c r="B130">
        <f>internal_mapping_sums!D65</f>
        <v/>
      </c>
      <c r="C130">
        <f>internal_mapping_sums!A65</f>
        <v/>
      </c>
      <c r="D130" s="3">
        <f>internal_mapping_sums!E65</f>
        <v/>
      </c>
      <c r="E130" s="3" t="n"/>
      <c r="F130" s="3">
        <f>IF(D130&lt;&gt;"",D130,IF(E130&lt;&gt;"",-E130,""))</f>
        <v/>
      </c>
    </row>
    <row r="131">
      <c r="A131">
        <f>internal_mapping_sums!C65</f>
        <v/>
      </c>
      <c r="B131">
        <f>internal_mapping_sums!D65</f>
        <v/>
      </c>
      <c r="C131">
        <f>internal_mapping_sums!B65</f>
        <v/>
      </c>
      <c r="D131" s="3" t="n"/>
      <c r="E131" s="3">
        <f>internal_mapping_sums!E65</f>
        <v/>
      </c>
      <c r="F131" s="3">
        <f>IF(D131&lt;&gt;"",D131,IF(E131&lt;&gt;"",-E131,""))</f>
        <v/>
      </c>
    </row>
    <row r="132">
      <c r="A132">
        <f>internal_mapping_sums!C66</f>
        <v/>
      </c>
      <c r="B132">
        <f>internal_mapping_sums!D66</f>
        <v/>
      </c>
      <c r="C132">
        <f>internal_mapping_sums!A66</f>
        <v/>
      </c>
      <c r="D132" s="3">
        <f>internal_mapping_sums!E66</f>
        <v/>
      </c>
      <c r="E132" s="3" t="n"/>
      <c r="F132" s="3">
        <f>IF(D132&lt;&gt;"",D132,IF(E132&lt;&gt;"",-E132,""))</f>
        <v/>
      </c>
    </row>
    <row r="133">
      <c r="A133">
        <f>internal_mapping_sums!C66</f>
        <v/>
      </c>
      <c r="B133">
        <f>internal_mapping_sums!D66</f>
        <v/>
      </c>
      <c r="C133">
        <f>internal_mapping_sums!B66</f>
        <v/>
      </c>
      <c r="D133" s="3" t="n"/>
      <c r="E133" s="3">
        <f>internal_mapping_sums!E66</f>
        <v/>
      </c>
      <c r="F133" s="3">
        <f>IF(D133&lt;&gt;"",D133,IF(E133&lt;&gt;"",-E133,""))</f>
        <v/>
      </c>
    </row>
    <row r="134">
      <c r="A134">
        <f>internal_mapping_sums!C67</f>
        <v/>
      </c>
      <c r="B134">
        <f>internal_mapping_sums!D67</f>
        <v/>
      </c>
      <c r="C134">
        <f>internal_mapping_sums!A67</f>
        <v/>
      </c>
      <c r="D134" s="3">
        <f>internal_mapping_sums!E67</f>
        <v/>
      </c>
      <c r="E134" s="3" t="n"/>
      <c r="F134" s="3">
        <f>IF(D134&lt;&gt;"",D134,IF(E134&lt;&gt;"",-E134,""))</f>
        <v/>
      </c>
    </row>
    <row r="135">
      <c r="A135">
        <f>internal_mapping_sums!C67</f>
        <v/>
      </c>
      <c r="B135">
        <f>internal_mapping_sums!D67</f>
        <v/>
      </c>
      <c r="C135">
        <f>internal_mapping_sums!B67</f>
        <v/>
      </c>
      <c r="D135" s="3" t="n"/>
      <c r="E135" s="3">
        <f>internal_mapping_sums!E67</f>
        <v/>
      </c>
      <c r="F135" s="3">
        <f>IF(D135&lt;&gt;"",D135,IF(E135&lt;&gt;"",-E135,""))</f>
        <v/>
      </c>
    </row>
    <row r="136">
      <c r="A136">
        <f>internal_mapping_sums!C68</f>
        <v/>
      </c>
      <c r="B136">
        <f>internal_mapping_sums!D68</f>
        <v/>
      </c>
      <c r="C136">
        <f>internal_mapping_sums!A68</f>
        <v/>
      </c>
      <c r="D136" s="3">
        <f>internal_mapping_sums!E68</f>
        <v/>
      </c>
      <c r="E136" s="3" t="n"/>
      <c r="F136" s="3">
        <f>IF(D136&lt;&gt;"",D136,IF(E136&lt;&gt;"",-E136,""))</f>
        <v/>
      </c>
    </row>
    <row r="137">
      <c r="A137">
        <f>internal_mapping_sums!C68</f>
        <v/>
      </c>
      <c r="B137">
        <f>internal_mapping_sums!D68</f>
        <v/>
      </c>
      <c r="C137">
        <f>internal_mapping_sums!B68</f>
        <v/>
      </c>
      <c r="D137" s="3" t="n"/>
      <c r="E137" s="3">
        <f>internal_mapping_sums!E68</f>
        <v/>
      </c>
      <c r="F137" s="3">
        <f>IF(D137&lt;&gt;"",D137,IF(E137&lt;&gt;"",-E137,""))</f>
        <v/>
      </c>
    </row>
    <row r="138">
      <c r="A138">
        <f>internal_mapping_sums!C69</f>
        <v/>
      </c>
      <c r="B138">
        <f>internal_mapping_sums!D69</f>
        <v/>
      </c>
      <c r="C138">
        <f>internal_mapping_sums!A69</f>
        <v/>
      </c>
      <c r="D138" s="3">
        <f>internal_mapping_sums!E69</f>
        <v/>
      </c>
      <c r="E138" s="3" t="n"/>
      <c r="F138" s="3">
        <f>IF(D138&lt;&gt;"",D138,IF(E138&lt;&gt;"",-E138,""))</f>
        <v/>
      </c>
    </row>
    <row r="139">
      <c r="A139">
        <f>internal_mapping_sums!C69</f>
        <v/>
      </c>
      <c r="B139">
        <f>internal_mapping_sums!D69</f>
        <v/>
      </c>
      <c r="C139">
        <f>internal_mapping_sums!B69</f>
        <v/>
      </c>
      <c r="D139" s="3" t="n"/>
      <c r="E139" s="3">
        <f>internal_mapping_sums!E69</f>
        <v/>
      </c>
      <c r="F139" s="3">
        <f>IF(D139&lt;&gt;"",D139,IF(E139&lt;&gt;"",-E139,""))</f>
        <v/>
      </c>
    </row>
    <row r="140">
      <c r="A140">
        <f>internal_mapping_sums!C70</f>
        <v/>
      </c>
      <c r="B140">
        <f>internal_mapping_sums!D70</f>
        <v/>
      </c>
      <c r="C140">
        <f>internal_mapping_sums!A70</f>
        <v/>
      </c>
      <c r="D140" s="3">
        <f>internal_mapping_sums!E70</f>
        <v/>
      </c>
      <c r="E140" s="3" t="n"/>
      <c r="F140" s="3">
        <f>IF(D140&lt;&gt;"",D140,IF(E140&lt;&gt;"",-E140,""))</f>
        <v/>
      </c>
    </row>
    <row r="141">
      <c r="A141">
        <f>internal_mapping_sums!C70</f>
        <v/>
      </c>
      <c r="B141">
        <f>internal_mapping_sums!D70</f>
        <v/>
      </c>
      <c r="C141">
        <f>internal_mapping_sums!B70</f>
        <v/>
      </c>
      <c r="D141" s="3" t="n"/>
      <c r="E141" s="3">
        <f>internal_mapping_sums!E70</f>
        <v/>
      </c>
      <c r="F141" s="3">
        <f>IF(D141&lt;&gt;"",D141,IF(E141&lt;&gt;"",-E141,""))</f>
        <v/>
      </c>
    </row>
    <row r="142">
      <c r="A142">
        <f>internal_mapping_sums!C71</f>
        <v/>
      </c>
      <c r="B142">
        <f>internal_mapping_sums!D71</f>
        <v/>
      </c>
      <c r="C142">
        <f>internal_mapping_sums!A71</f>
        <v/>
      </c>
      <c r="D142" s="3">
        <f>internal_mapping_sums!E71</f>
        <v/>
      </c>
      <c r="E142" s="3" t="n"/>
      <c r="F142" s="3">
        <f>IF(D142&lt;&gt;"",D142,IF(E142&lt;&gt;"",-E142,""))</f>
        <v/>
      </c>
    </row>
    <row r="143">
      <c r="A143">
        <f>internal_mapping_sums!C71</f>
        <v/>
      </c>
      <c r="B143">
        <f>internal_mapping_sums!D71</f>
        <v/>
      </c>
      <c r="C143">
        <f>internal_mapping_sums!B71</f>
        <v/>
      </c>
      <c r="D143" s="3" t="n"/>
      <c r="E143" s="3">
        <f>internal_mapping_sums!E71</f>
        <v/>
      </c>
      <c r="F143" s="3">
        <f>IF(D143&lt;&gt;"",D143,IF(E143&lt;&gt;"",-E143,""))</f>
        <v/>
      </c>
    </row>
    <row r="144">
      <c r="A144">
        <f>internal_mapping_sums!C72</f>
        <v/>
      </c>
      <c r="B144">
        <f>internal_mapping_sums!D72</f>
        <v/>
      </c>
      <c r="C144">
        <f>internal_mapping_sums!A72</f>
        <v/>
      </c>
      <c r="D144" s="3">
        <f>internal_mapping_sums!E72</f>
        <v/>
      </c>
      <c r="E144" s="3" t="n"/>
      <c r="F144" s="3">
        <f>IF(D144&lt;&gt;"",D144,IF(E144&lt;&gt;"",-E144,""))</f>
        <v/>
      </c>
    </row>
    <row r="145">
      <c r="A145">
        <f>internal_mapping_sums!C72</f>
        <v/>
      </c>
      <c r="B145">
        <f>internal_mapping_sums!D72</f>
        <v/>
      </c>
      <c r="C145">
        <f>internal_mapping_sums!B72</f>
        <v/>
      </c>
      <c r="D145" s="3" t="n"/>
      <c r="E145" s="3">
        <f>internal_mapping_sums!E72</f>
        <v/>
      </c>
      <c r="F145" s="3">
        <f>IF(D145&lt;&gt;"",D145,IF(E145&lt;&gt;"",-E145,""))</f>
        <v/>
      </c>
    </row>
    <row r="146">
      <c r="A146">
        <f>internal_mapping_sums!C73</f>
        <v/>
      </c>
      <c r="B146">
        <f>internal_mapping_sums!D73</f>
        <v/>
      </c>
      <c r="C146">
        <f>internal_mapping_sums!A73</f>
        <v/>
      </c>
      <c r="D146" s="3">
        <f>internal_mapping_sums!E73</f>
        <v/>
      </c>
      <c r="E146" s="3" t="n"/>
      <c r="F146" s="3">
        <f>IF(D146&lt;&gt;"",D146,IF(E146&lt;&gt;"",-E146,""))</f>
        <v/>
      </c>
    </row>
    <row r="147">
      <c r="A147">
        <f>internal_mapping_sums!C73</f>
        <v/>
      </c>
      <c r="B147">
        <f>internal_mapping_sums!D73</f>
        <v/>
      </c>
      <c r="C147">
        <f>internal_mapping_sums!B73</f>
        <v/>
      </c>
      <c r="D147" s="3" t="n"/>
      <c r="E147" s="3">
        <f>internal_mapping_sums!E73</f>
        <v/>
      </c>
      <c r="F147" s="3">
        <f>IF(D147&lt;&gt;"",D147,IF(E147&lt;&gt;"",-E147,""))</f>
        <v/>
      </c>
    </row>
    <row r="148">
      <c r="A148">
        <f>internal_mapping_sums!C74</f>
        <v/>
      </c>
      <c r="B148">
        <f>internal_mapping_sums!D74</f>
        <v/>
      </c>
      <c r="C148">
        <f>internal_mapping_sums!A74</f>
        <v/>
      </c>
      <c r="D148" s="3">
        <f>internal_mapping_sums!E74</f>
        <v/>
      </c>
      <c r="E148" s="3" t="n"/>
      <c r="F148" s="3">
        <f>IF(D148&lt;&gt;"",D148,IF(E148&lt;&gt;"",-E148,""))</f>
        <v/>
      </c>
    </row>
    <row r="149">
      <c r="A149">
        <f>internal_mapping_sums!C74</f>
        <v/>
      </c>
      <c r="B149">
        <f>internal_mapping_sums!D74</f>
        <v/>
      </c>
      <c r="C149">
        <f>internal_mapping_sums!B74</f>
        <v/>
      </c>
      <c r="D149" s="3" t="n"/>
      <c r="E149" s="3">
        <f>internal_mapping_sums!E74</f>
        <v/>
      </c>
      <c r="F149" s="3">
        <f>IF(D149&lt;&gt;"",D149,IF(E149&lt;&gt;"",-E149,""))</f>
        <v/>
      </c>
    </row>
    <row r="150">
      <c r="A150">
        <f>internal_mapping_sums!C75</f>
        <v/>
      </c>
      <c r="B150">
        <f>internal_mapping_sums!D75</f>
        <v/>
      </c>
      <c r="C150">
        <f>internal_mapping_sums!A75</f>
        <v/>
      </c>
      <c r="D150" s="3">
        <f>internal_mapping_sums!E75</f>
        <v/>
      </c>
      <c r="E150" s="3" t="n"/>
      <c r="F150" s="3">
        <f>IF(D150&lt;&gt;"",D150,IF(E150&lt;&gt;"",-E150,""))</f>
        <v/>
      </c>
    </row>
    <row r="151">
      <c r="A151">
        <f>internal_mapping_sums!C75</f>
        <v/>
      </c>
      <c r="B151">
        <f>internal_mapping_sums!D75</f>
        <v/>
      </c>
      <c r="C151">
        <f>internal_mapping_sums!B75</f>
        <v/>
      </c>
      <c r="D151" s="3" t="n"/>
      <c r="E151" s="3">
        <f>internal_mapping_sums!E75</f>
        <v/>
      </c>
      <c r="F151" s="3">
        <f>IF(D151&lt;&gt;"",D151,IF(E151&lt;&gt;"",-E151,""))</f>
        <v/>
      </c>
    </row>
    <row r="152">
      <c r="A152">
        <f>internal_mapping_sums!C76</f>
        <v/>
      </c>
      <c r="B152">
        <f>internal_mapping_sums!D76</f>
        <v/>
      </c>
      <c r="C152">
        <f>internal_mapping_sums!A76</f>
        <v/>
      </c>
      <c r="D152" s="3">
        <f>internal_mapping_sums!E76</f>
        <v/>
      </c>
      <c r="E152" s="3" t="n"/>
      <c r="F152" s="3">
        <f>IF(D152&lt;&gt;"",D152,IF(E152&lt;&gt;"",-E152,""))</f>
        <v/>
      </c>
    </row>
    <row r="153">
      <c r="A153">
        <f>internal_mapping_sums!C76</f>
        <v/>
      </c>
      <c r="B153">
        <f>internal_mapping_sums!D76</f>
        <v/>
      </c>
      <c r="C153">
        <f>internal_mapping_sums!B76</f>
        <v/>
      </c>
      <c r="D153" s="3" t="n"/>
      <c r="E153" s="3">
        <f>internal_mapping_sums!E76</f>
        <v/>
      </c>
      <c r="F153" s="3">
        <f>IF(D153&lt;&gt;"",D153,IF(E153&lt;&gt;"",-E153,""))</f>
        <v/>
      </c>
    </row>
    <row r="154">
      <c r="A154">
        <f>internal_mapping_sums!C77</f>
        <v/>
      </c>
      <c r="B154">
        <f>internal_mapping_sums!D77</f>
        <v/>
      </c>
      <c r="C154">
        <f>internal_mapping_sums!A77</f>
        <v/>
      </c>
      <c r="D154" s="3">
        <f>internal_mapping_sums!E77</f>
        <v/>
      </c>
      <c r="E154" s="3" t="n"/>
      <c r="F154" s="3">
        <f>IF(D154&lt;&gt;"",D154,IF(E154&lt;&gt;"",-E154,""))</f>
        <v/>
      </c>
    </row>
    <row r="155">
      <c r="A155">
        <f>internal_mapping_sums!C77</f>
        <v/>
      </c>
      <c r="B155">
        <f>internal_mapping_sums!D77</f>
        <v/>
      </c>
      <c r="C155">
        <f>internal_mapping_sums!B77</f>
        <v/>
      </c>
      <c r="D155" s="3" t="n"/>
      <c r="E155" s="3">
        <f>internal_mapping_sums!E77</f>
        <v/>
      </c>
      <c r="F155" s="3">
        <f>IF(D155&lt;&gt;"",D155,IF(E155&lt;&gt;"",-E155,""))</f>
        <v/>
      </c>
    </row>
    <row r="156">
      <c r="A156">
        <f>internal_mapping_sums!C78</f>
        <v/>
      </c>
      <c r="B156">
        <f>internal_mapping_sums!D78</f>
        <v/>
      </c>
      <c r="C156">
        <f>internal_mapping_sums!A78</f>
        <v/>
      </c>
      <c r="D156" s="3">
        <f>internal_mapping_sums!E78</f>
        <v/>
      </c>
      <c r="E156" s="3" t="n"/>
      <c r="F156" s="3">
        <f>IF(D156&lt;&gt;"",D156,IF(E156&lt;&gt;"",-E156,""))</f>
        <v/>
      </c>
    </row>
    <row r="157">
      <c r="A157">
        <f>internal_mapping_sums!C78</f>
        <v/>
      </c>
      <c r="B157">
        <f>internal_mapping_sums!D78</f>
        <v/>
      </c>
      <c r="C157">
        <f>internal_mapping_sums!B78</f>
        <v/>
      </c>
      <c r="D157" s="3" t="n"/>
      <c r="E157" s="3">
        <f>internal_mapping_sums!E78</f>
        <v/>
      </c>
      <c r="F157" s="3">
        <f>IF(D157&lt;&gt;"",D157,IF(E157&lt;&gt;"",-E157,""))</f>
        <v/>
      </c>
    </row>
    <row r="158">
      <c r="A158">
        <f>internal_mapping_sums!C79</f>
        <v/>
      </c>
      <c r="B158">
        <f>internal_mapping_sums!D79</f>
        <v/>
      </c>
      <c r="C158">
        <f>internal_mapping_sums!A79</f>
        <v/>
      </c>
      <c r="D158" s="3">
        <f>internal_mapping_sums!E79</f>
        <v/>
      </c>
      <c r="E158" s="3" t="n"/>
      <c r="F158" s="3">
        <f>IF(D158&lt;&gt;"",D158,IF(E158&lt;&gt;"",-E158,""))</f>
        <v/>
      </c>
    </row>
    <row r="159">
      <c r="A159">
        <f>internal_mapping_sums!C79</f>
        <v/>
      </c>
      <c r="B159">
        <f>internal_mapping_sums!D79</f>
        <v/>
      </c>
      <c r="C159">
        <f>internal_mapping_sums!B79</f>
        <v/>
      </c>
      <c r="D159" s="3" t="n"/>
      <c r="E159" s="3">
        <f>internal_mapping_sums!E79</f>
        <v/>
      </c>
      <c r="F159" s="3">
        <f>IF(D159&lt;&gt;"",D159,IF(E159&lt;&gt;"",-E159,""))</f>
        <v/>
      </c>
    </row>
    <row r="160">
      <c r="A160">
        <f>internal_mapping_sums!C80</f>
        <v/>
      </c>
      <c r="B160">
        <f>internal_mapping_sums!D80</f>
        <v/>
      </c>
      <c r="C160">
        <f>internal_mapping_sums!A80</f>
        <v/>
      </c>
      <c r="D160" s="3">
        <f>internal_mapping_sums!E80</f>
        <v/>
      </c>
      <c r="E160" s="3" t="n"/>
      <c r="F160" s="3">
        <f>IF(D160&lt;&gt;"",D160,IF(E160&lt;&gt;"",-E160,""))</f>
        <v/>
      </c>
    </row>
    <row r="161">
      <c r="A161">
        <f>internal_mapping_sums!C80</f>
        <v/>
      </c>
      <c r="B161">
        <f>internal_mapping_sums!D80</f>
        <v/>
      </c>
      <c r="C161">
        <f>internal_mapping_sums!B80</f>
        <v/>
      </c>
      <c r="D161" s="3" t="n"/>
      <c r="E161" s="3">
        <f>internal_mapping_sums!E80</f>
        <v/>
      </c>
      <c r="F161" s="3">
        <f>IF(D161&lt;&gt;"",D161,IF(E161&lt;&gt;"",-E161,""))</f>
        <v/>
      </c>
    </row>
    <row r="162">
      <c r="A162">
        <f>internal_mapping_sums!C81</f>
        <v/>
      </c>
      <c r="B162">
        <f>internal_mapping_sums!D81</f>
        <v/>
      </c>
      <c r="C162">
        <f>internal_mapping_sums!A81</f>
        <v/>
      </c>
      <c r="D162" s="3">
        <f>internal_mapping_sums!E81</f>
        <v/>
      </c>
      <c r="E162" s="3" t="n"/>
      <c r="F162" s="3">
        <f>IF(D162&lt;&gt;"",D162,IF(E162&lt;&gt;"",-E162,""))</f>
        <v/>
      </c>
    </row>
    <row r="163">
      <c r="A163">
        <f>internal_mapping_sums!C81</f>
        <v/>
      </c>
      <c r="B163">
        <f>internal_mapping_sums!D81</f>
        <v/>
      </c>
      <c r="C163">
        <f>internal_mapping_sums!B81</f>
        <v/>
      </c>
      <c r="D163" s="3" t="n"/>
      <c r="E163" s="3">
        <f>internal_mapping_sums!E81</f>
        <v/>
      </c>
      <c r="F163" s="3">
        <f>IF(D163&lt;&gt;"",D163,IF(E163&lt;&gt;"",-E163,""))</f>
        <v/>
      </c>
    </row>
    <row r="164">
      <c r="A164">
        <f>internal_mapping_sums!C82</f>
        <v/>
      </c>
      <c r="B164">
        <f>internal_mapping_sums!D82</f>
        <v/>
      </c>
      <c r="C164">
        <f>internal_mapping_sums!A82</f>
        <v/>
      </c>
      <c r="D164" s="3">
        <f>internal_mapping_sums!E82</f>
        <v/>
      </c>
      <c r="E164" s="3" t="n"/>
      <c r="F164" s="3">
        <f>IF(D164&lt;&gt;"",D164,IF(E164&lt;&gt;"",-E164,""))</f>
        <v/>
      </c>
    </row>
    <row r="165">
      <c r="A165">
        <f>internal_mapping_sums!C82</f>
        <v/>
      </c>
      <c r="B165">
        <f>internal_mapping_sums!D82</f>
        <v/>
      </c>
      <c r="C165">
        <f>internal_mapping_sums!B82</f>
        <v/>
      </c>
      <c r="D165" s="3" t="n"/>
      <c r="E165" s="3">
        <f>internal_mapping_sums!E82</f>
        <v/>
      </c>
      <c r="F165" s="3">
        <f>IF(D165&lt;&gt;"",D165,IF(E165&lt;&gt;"",-E165,""))</f>
        <v/>
      </c>
    </row>
    <row r="166">
      <c r="A166">
        <f>internal_mapping_sums!C83</f>
        <v/>
      </c>
      <c r="B166">
        <f>internal_mapping_sums!D83</f>
        <v/>
      </c>
      <c r="C166">
        <f>internal_mapping_sums!A83</f>
        <v/>
      </c>
      <c r="D166" s="3">
        <f>internal_mapping_sums!E83</f>
        <v/>
      </c>
      <c r="E166" s="3" t="n"/>
      <c r="F166" s="3">
        <f>IF(D166&lt;&gt;"",D166,IF(E166&lt;&gt;"",-E166,""))</f>
        <v/>
      </c>
    </row>
    <row r="167">
      <c r="A167">
        <f>internal_mapping_sums!C83</f>
        <v/>
      </c>
      <c r="B167">
        <f>internal_mapping_sums!D83</f>
        <v/>
      </c>
      <c r="C167">
        <f>internal_mapping_sums!B83</f>
        <v/>
      </c>
      <c r="D167" s="3" t="n"/>
      <c r="E167" s="3">
        <f>internal_mapping_sums!E83</f>
        <v/>
      </c>
      <c r="F167" s="3">
        <f>IF(D167&lt;&gt;"",D167,IF(E167&lt;&gt;"",-E167,""))</f>
        <v/>
      </c>
    </row>
    <row r="168">
      <c r="A168">
        <f>internal_mapping_sums!C84</f>
        <v/>
      </c>
      <c r="B168">
        <f>internal_mapping_sums!D84</f>
        <v/>
      </c>
      <c r="C168">
        <f>internal_mapping_sums!A84</f>
        <v/>
      </c>
      <c r="D168" s="3">
        <f>internal_mapping_sums!E84</f>
        <v/>
      </c>
      <c r="E168" s="3" t="n"/>
      <c r="F168" s="3">
        <f>IF(D168&lt;&gt;"",D168,IF(E168&lt;&gt;"",-E168,""))</f>
        <v/>
      </c>
    </row>
    <row r="169">
      <c r="A169">
        <f>internal_mapping_sums!C84</f>
        <v/>
      </c>
      <c r="B169">
        <f>internal_mapping_sums!D84</f>
        <v/>
      </c>
      <c r="C169">
        <f>internal_mapping_sums!B84</f>
        <v/>
      </c>
      <c r="D169" s="3" t="n"/>
      <c r="E169" s="3">
        <f>internal_mapping_sums!E84</f>
        <v/>
      </c>
      <c r="F169" s="3">
        <f>IF(D169&lt;&gt;"",D169,IF(E169&lt;&gt;"",-E169,""))</f>
        <v/>
      </c>
    </row>
    <row r="170">
      <c r="A170">
        <f>internal_mapping_sums!C85</f>
        <v/>
      </c>
      <c r="B170">
        <f>internal_mapping_sums!D85</f>
        <v/>
      </c>
      <c r="C170">
        <f>internal_mapping_sums!A85</f>
        <v/>
      </c>
      <c r="D170" s="3">
        <f>internal_mapping_sums!E85</f>
        <v/>
      </c>
      <c r="E170" s="3" t="n"/>
      <c r="F170" s="3">
        <f>IF(D170&lt;&gt;"",D170,IF(E170&lt;&gt;"",-E170,""))</f>
        <v/>
      </c>
    </row>
    <row r="171">
      <c r="A171">
        <f>internal_mapping_sums!C85</f>
        <v/>
      </c>
      <c r="B171">
        <f>internal_mapping_sums!D85</f>
        <v/>
      </c>
      <c r="C171">
        <f>internal_mapping_sums!B85</f>
        <v/>
      </c>
      <c r="D171" s="3" t="n"/>
      <c r="E171" s="3">
        <f>internal_mapping_sums!E85</f>
        <v/>
      </c>
      <c r="F171" s="3">
        <f>IF(D171&lt;&gt;"",D171,IF(E171&lt;&gt;"",-E171,""))</f>
        <v/>
      </c>
    </row>
    <row r="172">
      <c r="A172">
        <f>internal_mapping_sums!C86</f>
        <v/>
      </c>
      <c r="B172">
        <f>internal_mapping_sums!D86</f>
        <v/>
      </c>
      <c r="C172">
        <f>internal_mapping_sums!A86</f>
        <v/>
      </c>
      <c r="D172" s="3">
        <f>internal_mapping_sums!E86</f>
        <v/>
      </c>
      <c r="E172" s="3" t="n"/>
      <c r="F172" s="3">
        <f>IF(D172&lt;&gt;"",D172,IF(E172&lt;&gt;"",-E172,""))</f>
        <v/>
      </c>
    </row>
    <row r="173">
      <c r="A173">
        <f>internal_mapping_sums!C86</f>
        <v/>
      </c>
      <c r="B173">
        <f>internal_mapping_sums!D86</f>
        <v/>
      </c>
      <c r="C173">
        <f>internal_mapping_sums!B86</f>
        <v/>
      </c>
      <c r="D173" s="3" t="n"/>
      <c r="E173" s="3">
        <f>internal_mapping_sums!E86</f>
        <v/>
      </c>
      <c r="F173" s="3">
        <f>IF(D173&lt;&gt;"",D173,IF(E173&lt;&gt;"",-E173,""))</f>
        <v/>
      </c>
    </row>
    <row r="174">
      <c r="A174">
        <f>internal_mapping_sums!C87</f>
        <v/>
      </c>
      <c r="B174">
        <f>internal_mapping_sums!D87</f>
        <v/>
      </c>
      <c r="C174">
        <f>internal_mapping_sums!A87</f>
        <v/>
      </c>
      <c r="D174" s="3">
        <f>internal_mapping_sums!E87</f>
        <v/>
      </c>
      <c r="E174" s="3" t="n"/>
      <c r="F174" s="3">
        <f>IF(D174&lt;&gt;"",D174,IF(E174&lt;&gt;"",-E174,""))</f>
        <v/>
      </c>
    </row>
    <row r="175">
      <c r="A175">
        <f>internal_mapping_sums!C87</f>
        <v/>
      </c>
      <c r="B175">
        <f>internal_mapping_sums!D87</f>
        <v/>
      </c>
      <c r="C175">
        <f>internal_mapping_sums!B87</f>
        <v/>
      </c>
      <c r="D175" s="3" t="n"/>
      <c r="E175" s="3">
        <f>internal_mapping_sums!E87</f>
        <v/>
      </c>
      <c r="F175" s="3">
        <f>IF(D175&lt;&gt;"",D175,IF(E175&lt;&gt;"",-E175,""))</f>
        <v/>
      </c>
    </row>
    <row r="176">
      <c r="A176">
        <f>internal_mapping_sums!C88</f>
        <v/>
      </c>
      <c r="B176">
        <f>internal_mapping_sums!D88</f>
        <v/>
      </c>
      <c r="C176">
        <f>internal_mapping_sums!A88</f>
        <v/>
      </c>
      <c r="D176" s="3">
        <f>internal_mapping_sums!E88</f>
        <v/>
      </c>
      <c r="E176" s="3" t="n"/>
      <c r="F176" s="3">
        <f>IF(D176&lt;&gt;"",D176,IF(E176&lt;&gt;"",-E176,""))</f>
        <v/>
      </c>
    </row>
    <row r="177">
      <c r="A177">
        <f>internal_mapping_sums!C88</f>
        <v/>
      </c>
      <c r="B177">
        <f>internal_mapping_sums!D88</f>
        <v/>
      </c>
      <c r="C177">
        <f>internal_mapping_sums!B88</f>
        <v/>
      </c>
      <c r="D177" s="3" t="n"/>
      <c r="E177" s="3">
        <f>internal_mapping_sums!E88</f>
        <v/>
      </c>
      <c r="F177" s="3">
        <f>IF(D177&lt;&gt;"",D177,IF(E177&lt;&gt;"",-E177,""))</f>
        <v/>
      </c>
    </row>
    <row r="178">
      <c r="A178">
        <f>internal_mapping_sums!C89</f>
        <v/>
      </c>
      <c r="B178">
        <f>internal_mapping_sums!D89</f>
        <v/>
      </c>
      <c r="C178">
        <f>internal_mapping_sums!A89</f>
        <v/>
      </c>
      <c r="D178" s="3">
        <f>internal_mapping_sums!E89</f>
        <v/>
      </c>
      <c r="E178" s="3" t="n"/>
      <c r="F178" s="3">
        <f>IF(D178&lt;&gt;"",D178,IF(E178&lt;&gt;"",-E178,""))</f>
        <v/>
      </c>
    </row>
    <row r="179">
      <c r="A179">
        <f>internal_mapping_sums!C89</f>
        <v/>
      </c>
      <c r="B179">
        <f>internal_mapping_sums!D89</f>
        <v/>
      </c>
      <c r="C179">
        <f>internal_mapping_sums!B89</f>
        <v/>
      </c>
      <c r="D179" s="3" t="n"/>
      <c r="E179" s="3">
        <f>internal_mapping_sums!E89</f>
        <v/>
      </c>
      <c r="F179" s="3">
        <f>IF(D179&lt;&gt;"",D179,IF(E179&lt;&gt;"",-E179,""))</f>
        <v/>
      </c>
    </row>
    <row r="180">
      <c r="A180">
        <f>internal_mapping_sums!C90</f>
        <v/>
      </c>
      <c r="B180">
        <f>internal_mapping_sums!D90</f>
        <v/>
      </c>
      <c r="C180">
        <f>internal_mapping_sums!A90</f>
        <v/>
      </c>
      <c r="D180" s="3">
        <f>internal_mapping_sums!E90</f>
        <v/>
      </c>
      <c r="E180" s="3" t="n"/>
      <c r="F180" s="3">
        <f>IF(D180&lt;&gt;"",D180,IF(E180&lt;&gt;"",-E180,""))</f>
        <v/>
      </c>
    </row>
    <row r="181">
      <c r="A181">
        <f>internal_mapping_sums!C90</f>
        <v/>
      </c>
      <c r="B181">
        <f>internal_mapping_sums!D90</f>
        <v/>
      </c>
      <c r="C181">
        <f>internal_mapping_sums!B90</f>
        <v/>
      </c>
      <c r="D181" s="3" t="n"/>
      <c r="E181" s="3">
        <f>internal_mapping_sums!E90</f>
        <v/>
      </c>
      <c r="F181" s="3">
        <f>IF(D181&lt;&gt;"",D181,IF(E181&lt;&gt;"",-E181,""))</f>
        <v/>
      </c>
    </row>
    <row r="182">
      <c r="A182">
        <f>internal_mapping_sums!C91</f>
        <v/>
      </c>
      <c r="B182">
        <f>internal_mapping_sums!D91</f>
        <v/>
      </c>
      <c r="C182">
        <f>internal_mapping_sums!A91</f>
        <v/>
      </c>
      <c r="D182" s="3">
        <f>internal_mapping_sums!E91</f>
        <v/>
      </c>
      <c r="E182" s="3" t="n"/>
      <c r="F182" s="3">
        <f>IF(D182&lt;&gt;"",D182,IF(E182&lt;&gt;"",-E182,""))</f>
        <v/>
      </c>
    </row>
    <row r="183">
      <c r="A183">
        <f>internal_mapping_sums!C91</f>
        <v/>
      </c>
      <c r="B183">
        <f>internal_mapping_sums!D91</f>
        <v/>
      </c>
      <c r="C183">
        <f>internal_mapping_sums!B91</f>
        <v/>
      </c>
      <c r="D183" s="3" t="n"/>
      <c r="E183" s="3">
        <f>internal_mapping_sums!E91</f>
        <v/>
      </c>
      <c r="F183" s="3">
        <f>IF(D183&lt;&gt;"",D183,IF(E183&lt;&gt;"",-E183,""))</f>
        <v/>
      </c>
    </row>
    <row r="184">
      <c r="A184">
        <f>internal_mapping_sums!C92</f>
        <v/>
      </c>
      <c r="B184">
        <f>internal_mapping_sums!D92</f>
        <v/>
      </c>
      <c r="C184">
        <f>internal_mapping_sums!A92</f>
        <v/>
      </c>
      <c r="D184" s="3">
        <f>internal_mapping_sums!E92</f>
        <v/>
      </c>
      <c r="E184" s="3" t="n"/>
      <c r="F184" s="3">
        <f>IF(D184&lt;&gt;"",D184,IF(E184&lt;&gt;"",-E184,""))</f>
        <v/>
      </c>
    </row>
    <row r="185">
      <c r="A185">
        <f>internal_mapping_sums!C92</f>
        <v/>
      </c>
      <c r="B185">
        <f>internal_mapping_sums!D92</f>
        <v/>
      </c>
      <c r="C185">
        <f>internal_mapping_sums!B92</f>
        <v/>
      </c>
      <c r="D185" s="3" t="n"/>
      <c r="E185" s="3">
        <f>internal_mapping_sums!E92</f>
        <v/>
      </c>
      <c r="F185" s="3">
        <f>IF(D185&lt;&gt;"",D185,IF(E185&lt;&gt;"",-E185,""))</f>
        <v/>
      </c>
    </row>
    <row r="186">
      <c r="A186">
        <f>internal_mapping_sums!C93</f>
        <v/>
      </c>
      <c r="B186">
        <f>internal_mapping_sums!D93</f>
        <v/>
      </c>
      <c r="C186">
        <f>internal_mapping_sums!A93</f>
        <v/>
      </c>
      <c r="D186" s="3">
        <f>internal_mapping_sums!E93</f>
        <v/>
      </c>
      <c r="E186" s="3" t="n"/>
      <c r="F186" s="3">
        <f>IF(D186&lt;&gt;"",D186,IF(E186&lt;&gt;"",-E186,""))</f>
        <v/>
      </c>
    </row>
    <row r="187">
      <c r="A187">
        <f>internal_mapping_sums!C93</f>
        <v/>
      </c>
      <c r="B187">
        <f>internal_mapping_sums!D93</f>
        <v/>
      </c>
      <c r="C187">
        <f>internal_mapping_sums!B93</f>
        <v/>
      </c>
      <c r="D187" s="3" t="n"/>
      <c r="E187" s="3">
        <f>internal_mapping_sums!E93</f>
        <v/>
      </c>
      <c r="F187" s="3">
        <f>IF(D187&lt;&gt;"",D187,IF(E187&lt;&gt;"",-E187,""))</f>
        <v/>
      </c>
    </row>
    <row r="188">
      <c r="A188">
        <f>internal_mapping_sums!C94</f>
        <v/>
      </c>
      <c r="B188">
        <f>internal_mapping_sums!D94</f>
        <v/>
      </c>
      <c r="C188">
        <f>internal_mapping_sums!A94</f>
        <v/>
      </c>
      <c r="D188" s="3">
        <f>internal_mapping_sums!E94</f>
        <v/>
      </c>
      <c r="E188" s="3" t="n"/>
      <c r="F188" s="3">
        <f>IF(D188&lt;&gt;"",D188,IF(E188&lt;&gt;"",-E188,""))</f>
        <v/>
      </c>
    </row>
    <row r="189">
      <c r="A189">
        <f>internal_mapping_sums!C94</f>
        <v/>
      </c>
      <c r="B189">
        <f>internal_mapping_sums!D94</f>
        <v/>
      </c>
      <c r="C189">
        <f>internal_mapping_sums!B94</f>
        <v/>
      </c>
      <c r="D189" s="3" t="n"/>
      <c r="E189" s="3">
        <f>internal_mapping_sums!E94</f>
        <v/>
      </c>
      <c r="F189" s="3">
        <f>IF(D189&lt;&gt;"",D189,IF(E189&lt;&gt;"",-E189,""))</f>
        <v/>
      </c>
    </row>
    <row r="190">
      <c r="A190">
        <f>internal_mapping_sums!C95</f>
        <v/>
      </c>
      <c r="B190">
        <f>internal_mapping_sums!D95</f>
        <v/>
      </c>
      <c r="C190">
        <f>internal_mapping_sums!A95</f>
        <v/>
      </c>
      <c r="D190" s="3">
        <f>internal_mapping_sums!E95</f>
        <v/>
      </c>
      <c r="E190" s="3" t="n"/>
      <c r="F190" s="3">
        <f>IF(D190&lt;&gt;"",D190,IF(E190&lt;&gt;"",-E190,""))</f>
        <v/>
      </c>
    </row>
    <row r="191">
      <c r="A191">
        <f>internal_mapping_sums!C95</f>
        <v/>
      </c>
      <c r="B191">
        <f>internal_mapping_sums!D95</f>
        <v/>
      </c>
      <c r="C191">
        <f>internal_mapping_sums!B95</f>
        <v/>
      </c>
      <c r="D191" s="3" t="n"/>
      <c r="E191" s="3">
        <f>internal_mapping_sums!E95</f>
        <v/>
      </c>
      <c r="F191" s="3">
        <f>IF(D191&lt;&gt;"",D191,IF(E191&lt;&gt;"",-E191,""))</f>
        <v/>
      </c>
    </row>
    <row r="192">
      <c r="A192">
        <f>internal_mapping_sums!C96</f>
        <v/>
      </c>
      <c r="B192">
        <f>internal_mapping_sums!D96</f>
        <v/>
      </c>
      <c r="C192">
        <f>internal_mapping_sums!A96</f>
        <v/>
      </c>
      <c r="D192" s="3">
        <f>internal_mapping_sums!E96</f>
        <v/>
      </c>
      <c r="E192" s="3" t="n"/>
      <c r="F192" s="3">
        <f>IF(D192&lt;&gt;"",D192,IF(E192&lt;&gt;"",-E192,""))</f>
        <v/>
      </c>
    </row>
    <row r="193">
      <c r="A193">
        <f>internal_mapping_sums!C96</f>
        <v/>
      </c>
      <c r="B193">
        <f>internal_mapping_sums!D96</f>
        <v/>
      </c>
      <c r="C193">
        <f>internal_mapping_sums!B96</f>
        <v/>
      </c>
      <c r="D193" s="3" t="n"/>
      <c r="E193" s="3">
        <f>internal_mapping_sums!E96</f>
        <v/>
      </c>
      <c r="F193" s="3">
        <f>IF(D193&lt;&gt;"",D193,IF(E193&lt;&gt;"",-E193,""))</f>
        <v/>
      </c>
    </row>
    <row r="194">
      <c r="A194">
        <f>internal_mapping_sums!C97</f>
        <v/>
      </c>
      <c r="B194">
        <f>internal_mapping_sums!D97</f>
        <v/>
      </c>
      <c r="C194">
        <f>internal_mapping_sums!A97</f>
        <v/>
      </c>
      <c r="D194" s="3">
        <f>internal_mapping_sums!E97</f>
        <v/>
      </c>
      <c r="E194" s="3" t="n"/>
      <c r="F194" s="3">
        <f>IF(D194&lt;&gt;"",D194,IF(E194&lt;&gt;"",-E194,""))</f>
        <v/>
      </c>
    </row>
    <row r="195">
      <c r="A195">
        <f>internal_mapping_sums!C97</f>
        <v/>
      </c>
      <c r="B195">
        <f>internal_mapping_sums!D97</f>
        <v/>
      </c>
      <c r="C195">
        <f>internal_mapping_sums!B97</f>
        <v/>
      </c>
      <c r="D195" s="3" t="n"/>
      <c r="E195" s="3">
        <f>internal_mapping_sums!E97</f>
        <v/>
      </c>
      <c r="F195" s="3">
        <f>IF(D195&lt;&gt;"",D195,IF(E195&lt;&gt;"",-E195,""))</f>
        <v/>
      </c>
    </row>
    <row r="196">
      <c r="A196">
        <f>internal_mapping_sums!C98</f>
        <v/>
      </c>
      <c r="B196">
        <f>internal_mapping_sums!D98</f>
        <v/>
      </c>
      <c r="C196">
        <f>internal_mapping_sums!A98</f>
        <v/>
      </c>
      <c r="D196" s="3">
        <f>internal_mapping_sums!E98</f>
        <v/>
      </c>
      <c r="E196" s="3" t="n"/>
      <c r="F196" s="3">
        <f>IF(D196&lt;&gt;"",D196,IF(E196&lt;&gt;"",-E196,""))</f>
        <v/>
      </c>
    </row>
    <row r="197">
      <c r="A197">
        <f>internal_mapping_sums!C98</f>
        <v/>
      </c>
      <c r="B197">
        <f>internal_mapping_sums!D98</f>
        <v/>
      </c>
      <c r="C197">
        <f>internal_mapping_sums!B98</f>
        <v/>
      </c>
      <c r="D197" s="3" t="n"/>
      <c r="E197" s="3">
        <f>internal_mapping_sums!E98</f>
        <v/>
      </c>
      <c r="F197" s="3">
        <f>IF(D197&lt;&gt;"",D197,IF(E197&lt;&gt;"",-E197,""))</f>
        <v/>
      </c>
    </row>
    <row r="198">
      <c r="A198">
        <f>internal_mapping_sums!C99</f>
        <v/>
      </c>
      <c r="B198">
        <f>internal_mapping_sums!D99</f>
        <v/>
      </c>
      <c r="C198">
        <f>internal_mapping_sums!A99</f>
        <v/>
      </c>
      <c r="D198" s="3">
        <f>internal_mapping_sums!E99</f>
        <v/>
      </c>
      <c r="E198" s="3" t="n"/>
      <c r="F198" s="3">
        <f>IF(D198&lt;&gt;"",D198,IF(E198&lt;&gt;"",-E198,""))</f>
        <v/>
      </c>
    </row>
    <row r="199">
      <c r="A199">
        <f>internal_mapping_sums!C99</f>
        <v/>
      </c>
      <c r="B199">
        <f>internal_mapping_sums!D99</f>
        <v/>
      </c>
      <c r="C199">
        <f>internal_mapping_sums!B99</f>
        <v/>
      </c>
      <c r="D199" s="3" t="n"/>
      <c r="E199" s="3">
        <f>internal_mapping_sums!E99</f>
        <v/>
      </c>
      <c r="F199" s="3">
        <f>IF(D199&lt;&gt;"",D199,IF(E199&lt;&gt;"",-E199,""))</f>
        <v/>
      </c>
    </row>
    <row r="200">
      <c r="A200">
        <f>internal_mapping_sums!C100</f>
        <v/>
      </c>
      <c r="B200">
        <f>internal_mapping_sums!D100</f>
        <v/>
      </c>
      <c r="C200">
        <f>internal_mapping_sums!A100</f>
        <v/>
      </c>
      <c r="D200" s="3">
        <f>internal_mapping_sums!E100</f>
        <v/>
      </c>
      <c r="E200" s="3" t="n"/>
      <c r="F200" s="3">
        <f>IF(D200&lt;&gt;"",D200,IF(E200&lt;&gt;"",-E200,""))</f>
        <v/>
      </c>
    </row>
    <row r="201">
      <c r="A201">
        <f>internal_mapping_sums!C100</f>
        <v/>
      </c>
      <c r="B201">
        <f>internal_mapping_sums!D100</f>
        <v/>
      </c>
      <c r="C201">
        <f>internal_mapping_sums!B100</f>
        <v/>
      </c>
      <c r="D201" s="3" t="n"/>
      <c r="E201" s="3">
        <f>internal_mapping_sums!E100</f>
        <v/>
      </c>
      <c r="F201" s="3">
        <f>IF(D201&lt;&gt;"",D201,IF(E201&lt;&gt;"",-E201,""))</f>
        <v/>
      </c>
    </row>
    <row r="202">
      <c r="A202">
        <f>internal_mapping_sums!C101</f>
        <v/>
      </c>
      <c r="B202">
        <f>internal_mapping_sums!D101</f>
        <v/>
      </c>
      <c r="C202">
        <f>internal_mapping_sums!A101</f>
        <v/>
      </c>
      <c r="D202" s="3">
        <f>internal_mapping_sums!E101</f>
        <v/>
      </c>
      <c r="E202" s="3" t="n"/>
      <c r="F202" s="3">
        <f>IF(D202&lt;&gt;"",D202,IF(E202&lt;&gt;"",-E202,""))</f>
        <v/>
      </c>
    </row>
    <row r="203">
      <c r="A203">
        <f>internal_mapping_sums!C101</f>
        <v/>
      </c>
      <c r="B203">
        <f>internal_mapping_sums!D101</f>
        <v/>
      </c>
      <c r="C203">
        <f>internal_mapping_sums!B101</f>
        <v/>
      </c>
      <c r="D203" s="3" t="n"/>
      <c r="E203" s="3">
        <f>internal_mapping_sums!E101</f>
        <v/>
      </c>
      <c r="F203" s="3">
        <f>IF(D203&lt;&gt;"",D203,IF(E203&lt;&gt;"",-E203,""))</f>
        <v/>
      </c>
    </row>
    <row r="204">
      <c r="A204">
        <f>internal_mapping_sums!C102</f>
        <v/>
      </c>
      <c r="B204">
        <f>internal_mapping_sums!D102</f>
        <v/>
      </c>
      <c r="C204">
        <f>internal_mapping_sums!A102</f>
        <v/>
      </c>
      <c r="D204" s="3">
        <f>internal_mapping_sums!E102</f>
        <v/>
      </c>
      <c r="E204" s="3" t="n"/>
      <c r="F204" s="3">
        <f>IF(D204&lt;&gt;"",D204,IF(E204&lt;&gt;"",-E204,""))</f>
        <v/>
      </c>
    </row>
    <row r="205">
      <c r="A205">
        <f>internal_mapping_sums!C102</f>
        <v/>
      </c>
      <c r="B205">
        <f>internal_mapping_sums!D102</f>
        <v/>
      </c>
      <c r="C205">
        <f>internal_mapping_sums!B102</f>
        <v/>
      </c>
      <c r="D205" s="3" t="n"/>
      <c r="E205" s="3">
        <f>internal_mapping_sums!E102</f>
        <v/>
      </c>
      <c r="F205" s="3">
        <f>IF(D205&lt;&gt;"",D205,IF(E205&lt;&gt;"",-E205,""))</f>
        <v/>
      </c>
    </row>
    <row r="206">
      <c r="A206">
        <f>internal_mapping_sums!C103</f>
        <v/>
      </c>
      <c r="B206">
        <f>internal_mapping_sums!D103</f>
        <v/>
      </c>
      <c r="C206">
        <f>internal_mapping_sums!A103</f>
        <v/>
      </c>
      <c r="D206" s="3">
        <f>internal_mapping_sums!E103</f>
        <v/>
      </c>
      <c r="E206" s="3" t="n"/>
      <c r="F206" s="3">
        <f>IF(D206&lt;&gt;"",D206,IF(E206&lt;&gt;"",-E206,""))</f>
        <v/>
      </c>
    </row>
    <row r="207">
      <c r="A207">
        <f>internal_mapping_sums!C103</f>
        <v/>
      </c>
      <c r="B207">
        <f>internal_mapping_sums!D103</f>
        <v/>
      </c>
      <c r="C207">
        <f>internal_mapping_sums!B103</f>
        <v/>
      </c>
      <c r="D207" s="3" t="n"/>
      <c r="E207" s="3">
        <f>internal_mapping_sums!E103</f>
        <v/>
      </c>
      <c r="F207" s="3">
        <f>IF(D207&lt;&gt;"",D207,IF(E207&lt;&gt;"",-E207,""))</f>
        <v/>
      </c>
    </row>
    <row r="208">
      <c r="A208">
        <f>internal_mapping_sums!C104</f>
        <v/>
      </c>
      <c r="B208">
        <f>internal_mapping_sums!D104</f>
        <v/>
      </c>
      <c r="C208">
        <f>internal_mapping_sums!A104</f>
        <v/>
      </c>
      <c r="D208" s="3">
        <f>internal_mapping_sums!E104</f>
        <v/>
      </c>
      <c r="E208" s="3" t="n"/>
      <c r="F208" s="3">
        <f>IF(D208&lt;&gt;"",D208,IF(E208&lt;&gt;"",-E208,""))</f>
        <v/>
      </c>
    </row>
    <row r="209">
      <c r="A209">
        <f>internal_mapping_sums!C104</f>
        <v/>
      </c>
      <c r="B209">
        <f>internal_mapping_sums!D104</f>
        <v/>
      </c>
      <c r="C209">
        <f>internal_mapping_sums!B104</f>
        <v/>
      </c>
      <c r="D209" s="3" t="n"/>
      <c r="E209" s="3">
        <f>internal_mapping_sums!E104</f>
        <v/>
      </c>
      <c r="F209" s="3">
        <f>IF(D209&lt;&gt;"",D209,IF(E209&lt;&gt;"",-E209,""))</f>
        <v/>
      </c>
    </row>
    <row r="210">
      <c r="A210">
        <f>internal_mapping_sums!C105</f>
        <v/>
      </c>
      <c r="B210">
        <f>internal_mapping_sums!D105</f>
        <v/>
      </c>
      <c r="C210">
        <f>internal_mapping_sums!A105</f>
        <v/>
      </c>
      <c r="D210" s="3">
        <f>internal_mapping_sums!E105</f>
        <v/>
      </c>
      <c r="E210" s="3" t="n"/>
      <c r="F210" s="3">
        <f>IF(D210&lt;&gt;"",D210,IF(E210&lt;&gt;"",-E210,""))</f>
        <v/>
      </c>
    </row>
    <row r="211">
      <c r="A211">
        <f>internal_mapping_sums!C105</f>
        <v/>
      </c>
      <c r="B211">
        <f>internal_mapping_sums!D105</f>
        <v/>
      </c>
      <c r="C211">
        <f>internal_mapping_sums!B105</f>
        <v/>
      </c>
      <c r="D211" s="3" t="n"/>
      <c r="E211" s="3">
        <f>internal_mapping_sums!E105</f>
        <v/>
      </c>
      <c r="F211" s="3">
        <f>IF(D211&lt;&gt;"",D211,IF(E211&lt;&gt;"",-E211,""))</f>
        <v/>
      </c>
    </row>
    <row r="212">
      <c r="A212">
        <f>internal_mapping_sums!C106</f>
        <v/>
      </c>
      <c r="B212">
        <f>internal_mapping_sums!D106</f>
        <v/>
      </c>
      <c r="C212">
        <f>internal_mapping_sums!A106</f>
        <v/>
      </c>
      <c r="D212" s="3">
        <f>internal_mapping_sums!E106</f>
        <v/>
      </c>
      <c r="E212" s="3" t="n"/>
      <c r="F212" s="3">
        <f>IF(D212&lt;&gt;"",D212,IF(E212&lt;&gt;"",-E212,""))</f>
        <v/>
      </c>
    </row>
    <row r="213">
      <c r="A213">
        <f>internal_mapping_sums!C106</f>
        <v/>
      </c>
      <c r="B213">
        <f>internal_mapping_sums!D106</f>
        <v/>
      </c>
      <c r="C213">
        <f>internal_mapping_sums!B106</f>
        <v/>
      </c>
      <c r="D213" s="3" t="n"/>
      <c r="E213" s="3">
        <f>internal_mapping_sums!E106</f>
        <v/>
      </c>
      <c r="F213" s="3">
        <f>IF(D213&lt;&gt;"",D213,IF(E213&lt;&gt;"",-E213,""))</f>
        <v/>
      </c>
    </row>
    <row r="214">
      <c r="A214">
        <f>internal_mapping_sums!C107</f>
        <v/>
      </c>
      <c r="B214">
        <f>internal_mapping_sums!D107</f>
        <v/>
      </c>
      <c r="C214">
        <f>internal_mapping_sums!A107</f>
        <v/>
      </c>
      <c r="D214" s="3">
        <f>internal_mapping_sums!E107</f>
        <v/>
      </c>
      <c r="E214" s="3" t="n"/>
      <c r="F214" s="3">
        <f>IF(D214&lt;&gt;"",D214,IF(E214&lt;&gt;"",-E214,""))</f>
        <v/>
      </c>
    </row>
    <row r="215">
      <c r="A215">
        <f>internal_mapping_sums!C107</f>
        <v/>
      </c>
      <c r="B215">
        <f>internal_mapping_sums!D107</f>
        <v/>
      </c>
      <c r="C215">
        <f>internal_mapping_sums!B107</f>
        <v/>
      </c>
      <c r="D215" s="3" t="n"/>
      <c r="E215" s="3">
        <f>internal_mapping_sums!E107</f>
        <v/>
      </c>
      <c r="F215" s="3">
        <f>IF(D215&lt;&gt;"",D215,IF(E215&lt;&gt;"",-E215,""))</f>
        <v/>
      </c>
    </row>
    <row r="216">
      <c r="A216">
        <f>internal_mapping_sums!C108</f>
        <v/>
      </c>
      <c r="B216">
        <f>internal_mapping_sums!D108</f>
        <v/>
      </c>
      <c r="C216">
        <f>internal_mapping_sums!A108</f>
        <v/>
      </c>
      <c r="D216" s="3">
        <f>internal_mapping_sums!E108</f>
        <v/>
      </c>
      <c r="E216" s="3" t="n"/>
      <c r="F216" s="3">
        <f>IF(D216&lt;&gt;"",D216,IF(E216&lt;&gt;"",-E216,""))</f>
        <v/>
      </c>
    </row>
    <row r="217">
      <c r="A217">
        <f>internal_mapping_sums!C108</f>
        <v/>
      </c>
      <c r="B217">
        <f>internal_mapping_sums!D108</f>
        <v/>
      </c>
      <c r="C217">
        <f>internal_mapping_sums!B108</f>
        <v/>
      </c>
      <c r="D217" s="3" t="n"/>
      <c r="E217" s="3">
        <f>internal_mapping_sums!E108</f>
        <v/>
      </c>
      <c r="F217" s="3">
        <f>IF(D217&lt;&gt;"",D217,IF(E217&lt;&gt;"",-E217,""))</f>
        <v/>
      </c>
    </row>
    <row r="218">
      <c r="A218">
        <f>internal_mapping_sums!C109</f>
        <v/>
      </c>
      <c r="B218">
        <f>internal_mapping_sums!D109</f>
        <v/>
      </c>
      <c r="C218">
        <f>internal_mapping_sums!A109</f>
        <v/>
      </c>
      <c r="D218" s="3">
        <f>internal_mapping_sums!E109</f>
        <v/>
      </c>
      <c r="E218" s="3" t="n"/>
      <c r="F218" s="3">
        <f>IF(D218&lt;&gt;"",D218,IF(E218&lt;&gt;"",-E218,""))</f>
        <v/>
      </c>
    </row>
    <row r="219">
      <c r="A219">
        <f>internal_mapping_sums!C109</f>
        <v/>
      </c>
      <c r="B219">
        <f>internal_mapping_sums!D109</f>
        <v/>
      </c>
      <c r="C219">
        <f>internal_mapping_sums!B109</f>
        <v/>
      </c>
      <c r="D219" s="3" t="n"/>
      <c r="E219" s="3">
        <f>internal_mapping_sums!E109</f>
        <v/>
      </c>
      <c r="F219" s="3">
        <f>IF(D219&lt;&gt;"",D219,IF(E219&lt;&gt;"",-E219,""))</f>
        <v/>
      </c>
    </row>
    <row r="220">
      <c r="A220">
        <f>internal_mapping_sums!C110</f>
        <v/>
      </c>
      <c r="B220">
        <f>internal_mapping_sums!D110</f>
        <v/>
      </c>
      <c r="C220">
        <f>internal_mapping_sums!A110</f>
        <v/>
      </c>
      <c r="D220" s="3">
        <f>internal_mapping_sums!E110</f>
        <v/>
      </c>
      <c r="E220" s="3" t="n"/>
      <c r="F220" s="3">
        <f>IF(D220&lt;&gt;"",D220,IF(E220&lt;&gt;"",-E220,""))</f>
        <v/>
      </c>
    </row>
    <row r="221">
      <c r="A221">
        <f>internal_mapping_sums!C110</f>
        <v/>
      </c>
      <c r="B221">
        <f>internal_mapping_sums!D110</f>
        <v/>
      </c>
      <c r="C221">
        <f>internal_mapping_sums!B110</f>
        <v/>
      </c>
      <c r="D221" s="3" t="n"/>
      <c r="E221" s="3">
        <f>internal_mapping_sums!E110</f>
        <v/>
      </c>
      <c r="F221" s="3">
        <f>IF(D221&lt;&gt;"",D221,IF(E221&lt;&gt;"",-E221,""))</f>
        <v/>
      </c>
    </row>
    <row r="222">
      <c r="A222">
        <f>internal_mapping_sums!C111</f>
        <v/>
      </c>
      <c r="B222">
        <f>internal_mapping_sums!D111</f>
        <v/>
      </c>
      <c r="C222">
        <f>internal_mapping_sums!A111</f>
        <v/>
      </c>
      <c r="D222" s="3">
        <f>internal_mapping_sums!E111</f>
        <v/>
      </c>
      <c r="E222" s="3" t="n"/>
      <c r="F222" s="3">
        <f>IF(D222&lt;&gt;"",D222,IF(E222&lt;&gt;"",-E222,""))</f>
        <v/>
      </c>
    </row>
    <row r="223">
      <c r="A223">
        <f>internal_mapping_sums!C111</f>
        <v/>
      </c>
      <c r="B223">
        <f>internal_mapping_sums!D111</f>
        <v/>
      </c>
      <c r="C223">
        <f>internal_mapping_sums!B111</f>
        <v/>
      </c>
      <c r="D223" s="3" t="n"/>
      <c r="E223" s="3">
        <f>internal_mapping_sums!E111</f>
        <v/>
      </c>
      <c r="F223" s="3">
        <f>IF(D223&lt;&gt;"",D223,IF(E223&lt;&gt;"",-E223,""))</f>
        <v/>
      </c>
    </row>
    <row r="224">
      <c r="A224">
        <f>internal_mapping_sums!C112</f>
        <v/>
      </c>
      <c r="B224">
        <f>internal_mapping_sums!D112</f>
        <v/>
      </c>
      <c r="C224">
        <f>internal_mapping_sums!A112</f>
        <v/>
      </c>
      <c r="D224" s="3">
        <f>internal_mapping_sums!E112</f>
        <v/>
      </c>
      <c r="E224" s="3" t="n"/>
      <c r="F224" s="3">
        <f>IF(D224&lt;&gt;"",D224,IF(E224&lt;&gt;"",-E224,""))</f>
        <v/>
      </c>
    </row>
    <row r="225">
      <c r="A225">
        <f>internal_mapping_sums!C112</f>
        <v/>
      </c>
      <c r="B225">
        <f>internal_mapping_sums!D112</f>
        <v/>
      </c>
      <c r="C225">
        <f>internal_mapping_sums!B112</f>
        <v/>
      </c>
      <c r="D225" s="3" t="n"/>
      <c r="E225" s="3">
        <f>internal_mapping_sums!E112</f>
        <v/>
      </c>
      <c r="F225" s="3">
        <f>IF(D225&lt;&gt;"",D225,IF(E225&lt;&gt;"",-E225,""))</f>
        <v/>
      </c>
    </row>
    <row r="226">
      <c r="A226">
        <f>internal_mapping_sums!C113</f>
        <v/>
      </c>
      <c r="B226">
        <f>internal_mapping_sums!D113</f>
        <v/>
      </c>
      <c r="C226">
        <f>internal_mapping_sums!A113</f>
        <v/>
      </c>
      <c r="D226" s="3">
        <f>internal_mapping_sums!E113</f>
        <v/>
      </c>
      <c r="E226" s="3" t="n"/>
      <c r="F226" s="3">
        <f>IF(D226&lt;&gt;"",D226,IF(E226&lt;&gt;"",-E226,""))</f>
        <v/>
      </c>
    </row>
    <row r="227">
      <c r="A227">
        <f>internal_mapping_sums!C113</f>
        <v/>
      </c>
      <c r="B227">
        <f>internal_mapping_sums!D113</f>
        <v/>
      </c>
      <c r="C227">
        <f>internal_mapping_sums!B113</f>
        <v/>
      </c>
      <c r="D227" s="3" t="n"/>
      <c r="E227" s="3">
        <f>internal_mapping_sums!E113</f>
        <v/>
      </c>
      <c r="F227" s="3">
        <f>IF(D227&lt;&gt;"",D227,IF(E227&lt;&gt;"",-E227,""))</f>
        <v/>
      </c>
    </row>
    <row r="228">
      <c r="A228">
        <f>internal_mapping_sums!C114</f>
        <v/>
      </c>
      <c r="B228">
        <f>internal_mapping_sums!D114</f>
        <v/>
      </c>
      <c r="C228">
        <f>internal_mapping_sums!A114</f>
        <v/>
      </c>
      <c r="D228" s="3">
        <f>internal_mapping_sums!E114</f>
        <v/>
      </c>
      <c r="E228" s="3" t="n"/>
      <c r="F228" s="3">
        <f>IF(D228&lt;&gt;"",D228,IF(E228&lt;&gt;"",-E228,""))</f>
        <v/>
      </c>
    </row>
    <row r="229">
      <c r="A229">
        <f>internal_mapping_sums!C114</f>
        <v/>
      </c>
      <c r="B229">
        <f>internal_mapping_sums!D114</f>
        <v/>
      </c>
      <c r="C229">
        <f>internal_mapping_sums!B114</f>
        <v/>
      </c>
      <c r="D229" s="3" t="n"/>
      <c r="E229" s="3">
        <f>internal_mapping_sums!E114</f>
        <v/>
      </c>
      <c r="F229" s="3">
        <f>IF(D229&lt;&gt;"",D229,IF(E229&lt;&gt;"",-E229,""))</f>
        <v/>
      </c>
    </row>
    <row r="230">
      <c r="A230">
        <f>internal_mapping_sums!C115</f>
        <v/>
      </c>
      <c r="B230">
        <f>internal_mapping_sums!D115</f>
        <v/>
      </c>
      <c r="C230">
        <f>internal_mapping_sums!A115</f>
        <v/>
      </c>
      <c r="D230" s="3">
        <f>internal_mapping_sums!E115</f>
        <v/>
      </c>
      <c r="E230" s="3" t="n"/>
      <c r="F230" s="3">
        <f>IF(D230&lt;&gt;"",D230,IF(E230&lt;&gt;"",-E230,""))</f>
        <v/>
      </c>
    </row>
    <row r="231">
      <c r="A231">
        <f>internal_mapping_sums!C115</f>
        <v/>
      </c>
      <c r="B231">
        <f>internal_mapping_sums!D115</f>
        <v/>
      </c>
      <c r="C231">
        <f>internal_mapping_sums!B115</f>
        <v/>
      </c>
      <c r="D231" s="3" t="n"/>
      <c r="E231" s="3">
        <f>internal_mapping_sums!E115</f>
        <v/>
      </c>
      <c r="F231" s="3">
        <f>IF(D231&lt;&gt;"",D231,IF(E231&lt;&gt;"",-E231,""))</f>
        <v/>
      </c>
    </row>
    <row r="232">
      <c r="A232">
        <f>internal_mapping_sums!C116</f>
        <v/>
      </c>
      <c r="B232">
        <f>internal_mapping_sums!D116</f>
        <v/>
      </c>
      <c r="C232">
        <f>internal_mapping_sums!A116</f>
        <v/>
      </c>
      <c r="D232" s="3">
        <f>internal_mapping_sums!E116</f>
        <v/>
      </c>
      <c r="E232" s="3" t="n"/>
      <c r="F232" s="3">
        <f>IF(D232&lt;&gt;"",D232,IF(E232&lt;&gt;"",-E232,""))</f>
        <v/>
      </c>
    </row>
    <row r="233">
      <c r="A233">
        <f>internal_mapping_sums!C116</f>
        <v/>
      </c>
      <c r="B233">
        <f>internal_mapping_sums!D116</f>
        <v/>
      </c>
      <c r="C233">
        <f>internal_mapping_sums!B116</f>
        <v/>
      </c>
      <c r="D233" s="3" t="n"/>
      <c r="E233" s="3">
        <f>internal_mapping_sums!E116</f>
        <v/>
      </c>
      <c r="F233" s="3">
        <f>IF(D233&lt;&gt;"",D233,IF(E233&lt;&gt;"",-E233,""))</f>
        <v/>
      </c>
    </row>
    <row r="234">
      <c r="A234">
        <f>internal_mapping_sums!C117</f>
        <v/>
      </c>
      <c r="B234">
        <f>internal_mapping_sums!D117</f>
        <v/>
      </c>
      <c r="C234">
        <f>internal_mapping_sums!A117</f>
        <v/>
      </c>
      <c r="D234" s="3">
        <f>internal_mapping_sums!E117</f>
        <v/>
      </c>
      <c r="E234" s="3" t="n"/>
      <c r="F234" s="3">
        <f>IF(D234&lt;&gt;"",D234,IF(E234&lt;&gt;"",-E234,""))</f>
        <v/>
      </c>
    </row>
    <row r="235">
      <c r="A235">
        <f>internal_mapping_sums!C117</f>
        <v/>
      </c>
      <c r="B235">
        <f>internal_mapping_sums!D117</f>
        <v/>
      </c>
      <c r="C235">
        <f>internal_mapping_sums!B117</f>
        <v/>
      </c>
      <c r="D235" s="3" t="n"/>
      <c r="E235" s="3">
        <f>internal_mapping_sums!E117</f>
        <v/>
      </c>
      <c r="F235" s="3">
        <f>IF(D235&lt;&gt;"",D235,IF(E235&lt;&gt;"",-E235,""))</f>
        <v/>
      </c>
    </row>
    <row r="236">
      <c r="A236">
        <f>internal_mapping_sums!C118</f>
        <v/>
      </c>
      <c r="B236">
        <f>internal_mapping_sums!D118</f>
        <v/>
      </c>
      <c r="C236">
        <f>internal_mapping_sums!A118</f>
        <v/>
      </c>
      <c r="D236" s="3">
        <f>internal_mapping_sums!E118</f>
        <v/>
      </c>
      <c r="E236" s="3" t="n"/>
      <c r="F236" s="3">
        <f>IF(D236&lt;&gt;"",D236,IF(E236&lt;&gt;"",-E236,""))</f>
        <v/>
      </c>
    </row>
    <row r="237">
      <c r="A237">
        <f>internal_mapping_sums!C118</f>
        <v/>
      </c>
      <c r="B237">
        <f>internal_mapping_sums!D118</f>
        <v/>
      </c>
      <c r="C237">
        <f>internal_mapping_sums!B118</f>
        <v/>
      </c>
      <c r="D237" s="3" t="n"/>
      <c r="E237" s="3">
        <f>internal_mapping_sums!E118</f>
        <v/>
      </c>
      <c r="F237" s="3">
        <f>IF(D237&lt;&gt;"",D237,IF(E237&lt;&gt;"",-E237,""))</f>
        <v/>
      </c>
    </row>
    <row r="238">
      <c r="A238">
        <f>internal_mapping_sums!C119</f>
        <v/>
      </c>
      <c r="B238">
        <f>internal_mapping_sums!D119</f>
        <v/>
      </c>
      <c r="C238">
        <f>internal_mapping_sums!A119</f>
        <v/>
      </c>
      <c r="D238" s="3">
        <f>internal_mapping_sums!E119</f>
        <v/>
      </c>
      <c r="E238" s="3" t="n"/>
      <c r="F238" s="3">
        <f>IF(D238&lt;&gt;"",D238,IF(E238&lt;&gt;"",-E238,""))</f>
        <v/>
      </c>
    </row>
    <row r="239">
      <c r="A239">
        <f>internal_mapping_sums!C119</f>
        <v/>
      </c>
      <c r="B239">
        <f>internal_mapping_sums!D119</f>
        <v/>
      </c>
      <c r="C239">
        <f>internal_mapping_sums!B119</f>
        <v/>
      </c>
      <c r="D239" s="3" t="n"/>
      <c r="E239" s="3">
        <f>internal_mapping_sums!E119</f>
        <v/>
      </c>
      <c r="F239" s="3">
        <f>IF(D239&lt;&gt;"",D239,IF(E239&lt;&gt;"",-E239,""))</f>
        <v/>
      </c>
    </row>
    <row r="240">
      <c r="A240">
        <f>internal_mapping_sums!C120</f>
        <v/>
      </c>
      <c r="B240">
        <f>internal_mapping_sums!D120</f>
        <v/>
      </c>
      <c r="C240">
        <f>internal_mapping_sums!A120</f>
        <v/>
      </c>
      <c r="D240" s="3">
        <f>internal_mapping_sums!E120</f>
        <v/>
      </c>
      <c r="E240" s="3" t="n"/>
      <c r="F240" s="3">
        <f>IF(D240&lt;&gt;"",D240,IF(E240&lt;&gt;"",-E240,""))</f>
        <v/>
      </c>
    </row>
    <row r="241">
      <c r="A241">
        <f>internal_mapping_sums!C120</f>
        <v/>
      </c>
      <c r="B241">
        <f>internal_mapping_sums!D120</f>
        <v/>
      </c>
      <c r="C241">
        <f>internal_mapping_sums!B120</f>
        <v/>
      </c>
      <c r="D241" s="3" t="n"/>
      <c r="E241" s="3">
        <f>internal_mapping_sums!E120</f>
        <v/>
      </c>
      <c r="F241" s="3">
        <f>IF(D241&lt;&gt;"",D241,IF(E241&lt;&gt;"",-E241,""))</f>
        <v/>
      </c>
    </row>
    <row r="242">
      <c r="A242">
        <f>internal_mapping_sums!C121</f>
        <v/>
      </c>
      <c r="B242">
        <f>internal_mapping_sums!D121</f>
        <v/>
      </c>
      <c r="C242">
        <f>internal_mapping_sums!A121</f>
        <v/>
      </c>
      <c r="D242" s="3">
        <f>internal_mapping_sums!E121</f>
        <v/>
      </c>
      <c r="E242" s="3" t="n"/>
      <c r="F242" s="3">
        <f>IF(D242&lt;&gt;"",D242,IF(E242&lt;&gt;"",-E242,""))</f>
        <v/>
      </c>
    </row>
    <row r="243">
      <c r="A243">
        <f>internal_mapping_sums!C121</f>
        <v/>
      </c>
      <c r="B243">
        <f>internal_mapping_sums!D121</f>
        <v/>
      </c>
      <c r="C243">
        <f>internal_mapping_sums!B121</f>
        <v/>
      </c>
      <c r="D243" s="3" t="n"/>
      <c r="E243" s="3">
        <f>internal_mapping_sums!E121</f>
        <v/>
      </c>
      <c r="F243" s="3">
        <f>IF(D243&lt;&gt;"",D243,IF(E243&lt;&gt;"",-E243,""))</f>
        <v/>
      </c>
    </row>
    <row r="244">
      <c r="A244">
        <f>internal_mapping_sums!C122</f>
        <v/>
      </c>
      <c r="B244">
        <f>internal_mapping_sums!D122</f>
        <v/>
      </c>
      <c r="C244">
        <f>internal_mapping_sums!A122</f>
        <v/>
      </c>
      <c r="D244" s="3">
        <f>internal_mapping_sums!E122</f>
        <v/>
      </c>
      <c r="E244" s="3" t="n"/>
      <c r="F244" s="3">
        <f>IF(D244&lt;&gt;"",D244,IF(E244&lt;&gt;"",-E244,""))</f>
        <v/>
      </c>
    </row>
    <row r="245">
      <c r="A245">
        <f>internal_mapping_sums!C122</f>
        <v/>
      </c>
      <c r="B245">
        <f>internal_mapping_sums!D122</f>
        <v/>
      </c>
      <c r="C245">
        <f>internal_mapping_sums!B122</f>
        <v/>
      </c>
      <c r="D245" s="3" t="n"/>
      <c r="E245" s="3">
        <f>internal_mapping_sums!E122</f>
        <v/>
      </c>
      <c r="F245" s="3">
        <f>IF(D245&lt;&gt;"",D245,IF(E245&lt;&gt;"",-E245,""))</f>
        <v/>
      </c>
    </row>
    <row r="246">
      <c r="A246">
        <f>internal_mapping_sums!C123</f>
        <v/>
      </c>
      <c r="B246">
        <f>internal_mapping_sums!D123</f>
        <v/>
      </c>
      <c r="C246">
        <f>internal_mapping_sums!A123</f>
        <v/>
      </c>
      <c r="D246" s="3">
        <f>internal_mapping_sums!E123</f>
        <v/>
      </c>
      <c r="E246" s="3" t="n"/>
      <c r="F246" s="3">
        <f>IF(D246&lt;&gt;"",D246,IF(E246&lt;&gt;"",-E246,""))</f>
        <v/>
      </c>
    </row>
    <row r="247">
      <c r="A247">
        <f>internal_mapping_sums!C123</f>
        <v/>
      </c>
      <c r="B247">
        <f>internal_mapping_sums!D123</f>
        <v/>
      </c>
      <c r="C247">
        <f>internal_mapping_sums!B123</f>
        <v/>
      </c>
      <c r="D247" s="3" t="n"/>
      <c r="E247" s="3">
        <f>internal_mapping_sums!E123</f>
        <v/>
      </c>
      <c r="F247" s="3">
        <f>IF(D247&lt;&gt;"",D247,IF(E247&lt;&gt;"",-E247,""))</f>
        <v/>
      </c>
    </row>
    <row r="248">
      <c r="A248">
        <f>internal_mapping_sums!C124</f>
        <v/>
      </c>
      <c r="B248">
        <f>internal_mapping_sums!D124</f>
        <v/>
      </c>
      <c r="C248">
        <f>internal_mapping_sums!A124</f>
        <v/>
      </c>
      <c r="D248" s="3">
        <f>internal_mapping_sums!E124</f>
        <v/>
      </c>
      <c r="E248" s="3" t="n"/>
      <c r="F248" s="3">
        <f>IF(D248&lt;&gt;"",D248,IF(E248&lt;&gt;"",-E248,""))</f>
        <v/>
      </c>
    </row>
    <row r="249">
      <c r="A249">
        <f>internal_mapping_sums!C124</f>
        <v/>
      </c>
      <c r="B249">
        <f>internal_mapping_sums!D124</f>
        <v/>
      </c>
      <c r="C249">
        <f>internal_mapping_sums!B124</f>
        <v/>
      </c>
      <c r="D249" s="3" t="n"/>
      <c r="E249" s="3">
        <f>internal_mapping_sums!E124</f>
        <v/>
      </c>
      <c r="F249" s="3">
        <f>IF(D249&lt;&gt;"",D249,IF(E249&lt;&gt;"",-E249,""))</f>
        <v/>
      </c>
    </row>
    <row r="250">
      <c r="A250">
        <f>internal_mapping_sums!C125</f>
        <v/>
      </c>
      <c r="B250">
        <f>internal_mapping_sums!D125</f>
        <v/>
      </c>
      <c r="C250">
        <f>internal_mapping_sums!A125</f>
        <v/>
      </c>
      <c r="D250" s="3">
        <f>internal_mapping_sums!E125</f>
        <v/>
      </c>
      <c r="E250" s="3" t="n"/>
      <c r="F250" s="3">
        <f>IF(D250&lt;&gt;"",D250,IF(E250&lt;&gt;"",-E250,""))</f>
        <v/>
      </c>
    </row>
    <row r="251">
      <c r="A251">
        <f>internal_mapping_sums!C125</f>
        <v/>
      </c>
      <c r="B251">
        <f>internal_mapping_sums!D125</f>
        <v/>
      </c>
      <c r="C251">
        <f>internal_mapping_sums!B125</f>
        <v/>
      </c>
      <c r="D251" s="3" t="n"/>
      <c r="E251" s="3">
        <f>internal_mapping_sums!E125</f>
        <v/>
      </c>
      <c r="F251" s="3">
        <f>IF(D251&lt;&gt;"",D251,IF(E251&lt;&gt;"",-E251,""))</f>
        <v/>
      </c>
    </row>
    <row r="252">
      <c r="A252">
        <f>internal_mapping_sums!C126</f>
        <v/>
      </c>
      <c r="B252">
        <f>internal_mapping_sums!D126</f>
        <v/>
      </c>
      <c r="C252">
        <f>internal_mapping_sums!A126</f>
        <v/>
      </c>
      <c r="D252" s="3">
        <f>internal_mapping_sums!E126</f>
        <v/>
      </c>
      <c r="E252" s="3" t="n"/>
      <c r="F252" s="3">
        <f>IF(D252&lt;&gt;"",D252,IF(E252&lt;&gt;"",-E252,""))</f>
        <v/>
      </c>
    </row>
    <row r="253">
      <c r="A253">
        <f>internal_mapping_sums!C126</f>
        <v/>
      </c>
      <c r="B253">
        <f>internal_mapping_sums!D126</f>
        <v/>
      </c>
      <c r="C253">
        <f>internal_mapping_sums!B126</f>
        <v/>
      </c>
      <c r="D253" s="3" t="n"/>
      <c r="E253" s="3">
        <f>internal_mapping_sums!E126</f>
        <v/>
      </c>
      <c r="F253" s="3">
        <f>IF(D253&lt;&gt;"",D253,IF(E253&lt;&gt;"",-E253,""))</f>
        <v/>
      </c>
    </row>
    <row r="254">
      <c r="A254">
        <f>internal_mapping_sums!C127</f>
        <v/>
      </c>
      <c r="B254">
        <f>internal_mapping_sums!D127</f>
        <v/>
      </c>
      <c r="C254">
        <f>internal_mapping_sums!A127</f>
        <v/>
      </c>
      <c r="D254" s="3">
        <f>internal_mapping_sums!E127</f>
        <v/>
      </c>
      <c r="E254" s="3" t="n"/>
      <c r="F254" s="3">
        <f>IF(D254&lt;&gt;"",D254,IF(E254&lt;&gt;"",-E254,""))</f>
        <v/>
      </c>
    </row>
    <row r="255">
      <c r="A255">
        <f>internal_mapping_sums!C127</f>
        <v/>
      </c>
      <c r="B255">
        <f>internal_mapping_sums!D127</f>
        <v/>
      </c>
      <c r="C255">
        <f>internal_mapping_sums!B127</f>
        <v/>
      </c>
      <c r="D255" s="3" t="n"/>
      <c r="E255" s="3">
        <f>internal_mapping_sums!E127</f>
        <v/>
      </c>
      <c r="F255" s="3">
        <f>IF(D255&lt;&gt;"",D255,IF(E255&lt;&gt;"",-E255,""))</f>
        <v/>
      </c>
    </row>
    <row r="256">
      <c r="A256">
        <f>internal_mapping_sums!C128</f>
        <v/>
      </c>
      <c r="B256">
        <f>internal_mapping_sums!D128</f>
        <v/>
      </c>
      <c r="C256">
        <f>internal_mapping_sums!A128</f>
        <v/>
      </c>
      <c r="D256" s="3">
        <f>internal_mapping_sums!E128</f>
        <v/>
      </c>
      <c r="E256" s="3" t="n"/>
      <c r="F256" s="3">
        <f>IF(D256&lt;&gt;"",D256,IF(E256&lt;&gt;"",-E256,""))</f>
        <v/>
      </c>
    </row>
    <row r="257">
      <c r="A257">
        <f>internal_mapping_sums!C128</f>
        <v/>
      </c>
      <c r="B257">
        <f>internal_mapping_sums!D128</f>
        <v/>
      </c>
      <c r="C257">
        <f>internal_mapping_sums!B128</f>
        <v/>
      </c>
      <c r="D257" s="3" t="n"/>
      <c r="E257" s="3">
        <f>internal_mapping_sums!E128</f>
        <v/>
      </c>
      <c r="F257" s="3">
        <f>IF(D257&lt;&gt;"",D257,IF(E257&lt;&gt;"",-E257,""))</f>
        <v/>
      </c>
    </row>
    <row r="258">
      <c r="A258">
        <f>internal_mapping_sums!C129</f>
        <v/>
      </c>
      <c r="B258">
        <f>internal_mapping_sums!D129</f>
        <v/>
      </c>
      <c r="C258">
        <f>internal_mapping_sums!A129</f>
        <v/>
      </c>
      <c r="D258" s="3">
        <f>internal_mapping_sums!E129</f>
        <v/>
      </c>
      <c r="E258" s="3" t="n"/>
      <c r="F258" s="3">
        <f>IF(D258&lt;&gt;"",D258,IF(E258&lt;&gt;"",-E258,""))</f>
        <v/>
      </c>
    </row>
    <row r="259">
      <c r="A259">
        <f>internal_mapping_sums!C129</f>
        <v/>
      </c>
      <c r="B259">
        <f>internal_mapping_sums!D129</f>
        <v/>
      </c>
      <c r="C259">
        <f>internal_mapping_sums!B129</f>
        <v/>
      </c>
      <c r="D259" s="3" t="n"/>
      <c r="E259" s="3">
        <f>internal_mapping_sums!E129</f>
        <v/>
      </c>
      <c r="F259" s="3">
        <f>IF(D259&lt;&gt;"",D259,IF(E259&lt;&gt;"",-E259,""))</f>
        <v/>
      </c>
    </row>
    <row r="260">
      <c r="A260">
        <f>internal_mapping_sums!C130</f>
        <v/>
      </c>
      <c r="B260">
        <f>internal_mapping_sums!D130</f>
        <v/>
      </c>
      <c r="C260">
        <f>internal_mapping_sums!A130</f>
        <v/>
      </c>
      <c r="D260" s="3">
        <f>internal_mapping_sums!E130</f>
        <v/>
      </c>
      <c r="E260" s="3" t="n"/>
      <c r="F260" s="3">
        <f>IF(D260&lt;&gt;"",D260,IF(E260&lt;&gt;"",-E260,""))</f>
        <v/>
      </c>
    </row>
    <row r="261">
      <c r="A261">
        <f>internal_mapping_sums!C130</f>
        <v/>
      </c>
      <c r="B261">
        <f>internal_mapping_sums!D130</f>
        <v/>
      </c>
      <c r="C261">
        <f>internal_mapping_sums!B130</f>
        <v/>
      </c>
      <c r="D261" s="3" t="n"/>
      <c r="E261" s="3">
        <f>internal_mapping_sums!E130</f>
        <v/>
      </c>
      <c r="F261" s="3">
        <f>IF(D261&lt;&gt;"",D261,IF(E261&lt;&gt;"",-E261,""))</f>
        <v/>
      </c>
    </row>
    <row r="262">
      <c r="A262">
        <f>internal_mapping_sums!C131</f>
        <v/>
      </c>
      <c r="B262">
        <f>internal_mapping_sums!D131</f>
        <v/>
      </c>
      <c r="C262">
        <f>internal_mapping_sums!A131</f>
        <v/>
      </c>
      <c r="D262" s="3">
        <f>internal_mapping_sums!E131</f>
        <v/>
      </c>
      <c r="E262" s="3" t="n"/>
      <c r="F262" s="3">
        <f>IF(D262&lt;&gt;"",D262,IF(E262&lt;&gt;"",-E262,""))</f>
        <v/>
      </c>
    </row>
    <row r="263">
      <c r="A263">
        <f>internal_mapping_sums!C131</f>
        <v/>
      </c>
      <c r="B263">
        <f>internal_mapping_sums!D131</f>
        <v/>
      </c>
      <c r="C263">
        <f>internal_mapping_sums!B131</f>
        <v/>
      </c>
      <c r="D263" s="3" t="n"/>
      <c r="E263" s="3">
        <f>internal_mapping_sums!E131</f>
        <v/>
      </c>
      <c r="F263" s="3">
        <f>IF(D263&lt;&gt;"",D263,IF(E263&lt;&gt;"",-E263,""))</f>
        <v/>
      </c>
    </row>
    <row r="264">
      <c r="A264">
        <f>internal_mapping_sums!C132</f>
        <v/>
      </c>
      <c r="B264">
        <f>internal_mapping_sums!D132</f>
        <v/>
      </c>
      <c r="C264">
        <f>internal_mapping_sums!A132</f>
        <v/>
      </c>
      <c r="D264" s="3">
        <f>internal_mapping_sums!E132</f>
        <v/>
      </c>
      <c r="E264" s="3" t="n"/>
      <c r="F264" s="3">
        <f>IF(D264&lt;&gt;"",D264,IF(E264&lt;&gt;"",-E264,""))</f>
        <v/>
      </c>
    </row>
    <row r="265">
      <c r="A265">
        <f>internal_mapping_sums!C132</f>
        <v/>
      </c>
      <c r="B265">
        <f>internal_mapping_sums!D132</f>
        <v/>
      </c>
      <c r="C265">
        <f>internal_mapping_sums!B132</f>
        <v/>
      </c>
      <c r="D265" s="3" t="n"/>
      <c r="E265" s="3">
        <f>internal_mapping_sums!E132</f>
        <v/>
      </c>
      <c r="F265" s="3">
        <f>IF(D265&lt;&gt;"",D265,IF(E265&lt;&gt;"",-E265,""))</f>
        <v/>
      </c>
    </row>
    <row r="266">
      <c r="A266">
        <f>internal_mapping_sums!C133</f>
        <v/>
      </c>
      <c r="B266">
        <f>internal_mapping_sums!D133</f>
        <v/>
      </c>
      <c r="C266">
        <f>internal_mapping_sums!A133</f>
        <v/>
      </c>
      <c r="D266" s="3">
        <f>internal_mapping_sums!E133</f>
        <v/>
      </c>
      <c r="E266" s="3" t="n"/>
      <c r="F266" s="3">
        <f>IF(D266&lt;&gt;"",D266,IF(E266&lt;&gt;"",-E266,""))</f>
        <v/>
      </c>
    </row>
    <row r="267">
      <c r="A267">
        <f>internal_mapping_sums!C133</f>
        <v/>
      </c>
      <c r="B267">
        <f>internal_mapping_sums!D133</f>
        <v/>
      </c>
      <c r="C267">
        <f>internal_mapping_sums!B133</f>
        <v/>
      </c>
      <c r="D267" s="3" t="n"/>
      <c r="E267" s="3">
        <f>internal_mapping_sums!E133</f>
        <v/>
      </c>
      <c r="F267" s="3">
        <f>IF(D267&lt;&gt;"",D267,IF(E267&lt;&gt;"",-E267,""))</f>
        <v/>
      </c>
    </row>
    <row r="268">
      <c r="A268">
        <f>internal_mapping_sums!C134</f>
        <v/>
      </c>
      <c r="B268">
        <f>internal_mapping_sums!D134</f>
        <v/>
      </c>
      <c r="C268">
        <f>internal_mapping_sums!A134</f>
        <v/>
      </c>
      <c r="D268" s="3">
        <f>internal_mapping_sums!E134</f>
        <v/>
      </c>
      <c r="E268" s="3" t="n"/>
      <c r="F268" s="3">
        <f>IF(D268&lt;&gt;"",D268,IF(E268&lt;&gt;"",-E268,""))</f>
        <v/>
      </c>
    </row>
    <row r="269">
      <c r="A269">
        <f>internal_mapping_sums!C134</f>
        <v/>
      </c>
      <c r="B269">
        <f>internal_mapping_sums!D134</f>
        <v/>
      </c>
      <c r="C269">
        <f>internal_mapping_sums!B134</f>
        <v/>
      </c>
      <c r="D269" s="3" t="n"/>
      <c r="E269" s="3">
        <f>internal_mapping_sums!E134</f>
        <v/>
      </c>
      <c r="F269" s="3">
        <f>IF(D269&lt;&gt;"",D269,IF(E269&lt;&gt;"",-E269,""))</f>
        <v/>
      </c>
    </row>
    <row r="270">
      <c r="A270">
        <f>internal_mapping_sums!C135</f>
        <v/>
      </c>
      <c r="B270">
        <f>internal_mapping_sums!D135</f>
        <v/>
      </c>
      <c r="C270">
        <f>internal_mapping_sums!A135</f>
        <v/>
      </c>
      <c r="D270" s="3">
        <f>internal_mapping_sums!E135</f>
        <v/>
      </c>
      <c r="E270" s="3" t="n"/>
      <c r="F270" s="3">
        <f>IF(D270&lt;&gt;"",D270,IF(E270&lt;&gt;"",-E270,""))</f>
        <v/>
      </c>
    </row>
    <row r="271">
      <c r="A271">
        <f>internal_mapping_sums!C135</f>
        <v/>
      </c>
      <c r="B271">
        <f>internal_mapping_sums!D135</f>
        <v/>
      </c>
      <c r="C271">
        <f>internal_mapping_sums!B135</f>
        <v/>
      </c>
      <c r="D271" s="3" t="n"/>
      <c r="E271" s="3">
        <f>internal_mapping_sums!E135</f>
        <v/>
      </c>
      <c r="F271" s="3">
        <f>IF(D271&lt;&gt;"",D271,IF(E271&lt;&gt;"",-E271,""))</f>
        <v/>
      </c>
    </row>
    <row r="272">
      <c r="A272">
        <f>internal_mapping_sums!C136</f>
        <v/>
      </c>
      <c r="B272">
        <f>internal_mapping_sums!D136</f>
        <v/>
      </c>
      <c r="C272">
        <f>internal_mapping_sums!A136</f>
        <v/>
      </c>
      <c r="D272" s="3">
        <f>internal_mapping_sums!E136</f>
        <v/>
      </c>
      <c r="E272" s="3" t="n"/>
      <c r="F272" s="3">
        <f>IF(D272&lt;&gt;"",D272,IF(E272&lt;&gt;"",-E272,""))</f>
        <v/>
      </c>
    </row>
    <row r="273">
      <c r="A273">
        <f>internal_mapping_sums!C136</f>
        <v/>
      </c>
      <c r="B273">
        <f>internal_mapping_sums!D136</f>
        <v/>
      </c>
      <c r="C273">
        <f>internal_mapping_sums!B136</f>
        <v/>
      </c>
      <c r="D273" s="3" t="n"/>
      <c r="E273" s="3">
        <f>internal_mapping_sums!E136</f>
        <v/>
      </c>
      <c r="F273" s="3">
        <f>IF(D273&lt;&gt;"",D273,IF(E273&lt;&gt;"",-E273,""))</f>
        <v/>
      </c>
    </row>
    <row r="274">
      <c r="A274">
        <f>internal_mapping_sums!C137</f>
        <v/>
      </c>
      <c r="B274">
        <f>internal_mapping_sums!D137</f>
        <v/>
      </c>
      <c r="C274">
        <f>internal_mapping_sums!A137</f>
        <v/>
      </c>
      <c r="D274" s="3">
        <f>internal_mapping_sums!E137</f>
        <v/>
      </c>
      <c r="E274" s="3" t="n"/>
      <c r="F274" s="3">
        <f>IF(D274&lt;&gt;"",D274,IF(E274&lt;&gt;"",-E274,""))</f>
        <v/>
      </c>
    </row>
    <row r="275">
      <c r="A275">
        <f>internal_mapping_sums!C137</f>
        <v/>
      </c>
      <c r="B275">
        <f>internal_mapping_sums!D137</f>
        <v/>
      </c>
      <c r="C275">
        <f>internal_mapping_sums!B137</f>
        <v/>
      </c>
      <c r="D275" s="3" t="n"/>
      <c r="E275" s="3">
        <f>internal_mapping_sums!E137</f>
        <v/>
      </c>
      <c r="F275" s="3">
        <f>IF(D275&lt;&gt;"",D275,IF(E275&lt;&gt;"",-E275,""))</f>
        <v/>
      </c>
    </row>
    <row r="276">
      <c r="A276">
        <f>internal_mapping_sums!C138</f>
        <v/>
      </c>
      <c r="B276">
        <f>internal_mapping_sums!D138</f>
        <v/>
      </c>
      <c r="C276">
        <f>internal_mapping_sums!A138</f>
        <v/>
      </c>
      <c r="D276" s="3">
        <f>internal_mapping_sums!E138</f>
        <v/>
      </c>
      <c r="E276" s="3" t="n"/>
      <c r="F276" s="3">
        <f>IF(D276&lt;&gt;"",D276,IF(E276&lt;&gt;"",-E276,""))</f>
        <v/>
      </c>
    </row>
    <row r="277">
      <c r="A277">
        <f>internal_mapping_sums!C138</f>
        <v/>
      </c>
      <c r="B277">
        <f>internal_mapping_sums!D138</f>
        <v/>
      </c>
      <c r="C277">
        <f>internal_mapping_sums!B138</f>
        <v/>
      </c>
      <c r="D277" s="3" t="n"/>
      <c r="E277" s="3">
        <f>internal_mapping_sums!E138</f>
        <v/>
      </c>
      <c r="F277" s="3">
        <f>IF(D277&lt;&gt;"",D277,IF(E277&lt;&gt;"",-E277,""))</f>
        <v/>
      </c>
    </row>
    <row r="278">
      <c r="A278">
        <f>internal_mapping_sums!C139</f>
        <v/>
      </c>
      <c r="B278">
        <f>internal_mapping_sums!D139</f>
        <v/>
      </c>
      <c r="C278">
        <f>internal_mapping_sums!A139</f>
        <v/>
      </c>
      <c r="D278" s="3">
        <f>internal_mapping_sums!E139</f>
        <v/>
      </c>
      <c r="E278" s="3" t="n"/>
      <c r="F278" s="3">
        <f>IF(D278&lt;&gt;"",D278,IF(E278&lt;&gt;"",-E278,""))</f>
        <v/>
      </c>
    </row>
    <row r="279">
      <c r="A279">
        <f>internal_mapping_sums!C139</f>
        <v/>
      </c>
      <c r="B279">
        <f>internal_mapping_sums!D139</f>
        <v/>
      </c>
      <c r="C279">
        <f>internal_mapping_sums!B139</f>
        <v/>
      </c>
      <c r="D279" s="3" t="n"/>
      <c r="E279" s="3">
        <f>internal_mapping_sums!E139</f>
        <v/>
      </c>
      <c r="F279" s="3">
        <f>IF(D279&lt;&gt;"",D279,IF(E279&lt;&gt;"",-E279,""))</f>
        <v/>
      </c>
    </row>
    <row r="280">
      <c r="A280">
        <f>internal_mapping_sums!C140</f>
        <v/>
      </c>
      <c r="B280">
        <f>internal_mapping_sums!D140</f>
        <v/>
      </c>
      <c r="C280">
        <f>internal_mapping_sums!A140</f>
        <v/>
      </c>
      <c r="D280" s="3">
        <f>internal_mapping_sums!E140</f>
        <v/>
      </c>
      <c r="E280" s="3" t="n"/>
      <c r="F280" s="3">
        <f>IF(D280&lt;&gt;"",D280,IF(E280&lt;&gt;"",-E280,""))</f>
        <v/>
      </c>
    </row>
    <row r="281">
      <c r="A281">
        <f>internal_mapping_sums!C140</f>
        <v/>
      </c>
      <c r="B281">
        <f>internal_mapping_sums!D140</f>
        <v/>
      </c>
      <c r="C281">
        <f>internal_mapping_sums!B140</f>
        <v/>
      </c>
      <c r="D281" s="3" t="n"/>
      <c r="E281" s="3">
        <f>internal_mapping_sums!E140</f>
        <v/>
      </c>
      <c r="F281" s="3">
        <f>IF(D281&lt;&gt;"",D281,IF(E281&lt;&gt;"",-E281,""))</f>
        <v/>
      </c>
    </row>
    <row r="282">
      <c r="A282">
        <f>internal_mapping_sums!C141</f>
        <v/>
      </c>
      <c r="B282">
        <f>internal_mapping_sums!D141</f>
        <v/>
      </c>
      <c r="C282">
        <f>internal_mapping_sums!A141</f>
        <v/>
      </c>
      <c r="D282" s="3">
        <f>internal_mapping_sums!E141</f>
        <v/>
      </c>
      <c r="E282" s="3" t="n"/>
      <c r="F282" s="3">
        <f>IF(D282&lt;&gt;"",D282,IF(E282&lt;&gt;"",-E282,""))</f>
        <v/>
      </c>
    </row>
    <row r="283">
      <c r="A283">
        <f>internal_mapping_sums!C141</f>
        <v/>
      </c>
      <c r="B283">
        <f>internal_mapping_sums!D141</f>
        <v/>
      </c>
      <c r="C283">
        <f>internal_mapping_sums!B141</f>
        <v/>
      </c>
      <c r="D283" s="3" t="n"/>
      <c r="E283" s="3">
        <f>internal_mapping_sums!E141</f>
        <v/>
      </c>
      <c r="F283" s="3">
        <f>IF(D283&lt;&gt;"",D283,IF(E283&lt;&gt;"",-E283,""))</f>
        <v/>
      </c>
    </row>
    <row r="284">
      <c r="A284">
        <f>internal_mapping_sums!C142</f>
        <v/>
      </c>
      <c r="B284">
        <f>internal_mapping_sums!D142</f>
        <v/>
      </c>
      <c r="C284">
        <f>internal_mapping_sums!A142</f>
        <v/>
      </c>
      <c r="D284" s="3">
        <f>internal_mapping_sums!E142</f>
        <v/>
      </c>
      <c r="E284" s="3" t="n"/>
      <c r="F284" s="3">
        <f>IF(D284&lt;&gt;"",D284,IF(E284&lt;&gt;"",-E284,""))</f>
        <v/>
      </c>
    </row>
    <row r="285">
      <c r="A285">
        <f>internal_mapping_sums!C142</f>
        <v/>
      </c>
      <c r="B285">
        <f>internal_mapping_sums!D142</f>
        <v/>
      </c>
      <c r="C285">
        <f>internal_mapping_sums!B142</f>
        <v/>
      </c>
      <c r="D285" s="3" t="n"/>
      <c r="E285" s="3">
        <f>internal_mapping_sums!E142</f>
        <v/>
      </c>
      <c r="F285" s="3">
        <f>IF(D285&lt;&gt;"",D285,IF(E285&lt;&gt;"",-E285,""))</f>
        <v/>
      </c>
    </row>
    <row r="286">
      <c r="A286">
        <f>internal_mapping_sums!C143</f>
        <v/>
      </c>
      <c r="B286">
        <f>internal_mapping_sums!D143</f>
        <v/>
      </c>
      <c r="C286">
        <f>internal_mapping_sums!A143</f>
        <v/>
      </c>
      <c r="D286" s="3">
        <f>internal_mapping_sums!E143</f>
        <v/>
      </c>
      <c r="E286" s="3" t="n"/>
      <c r="F286" s="3">
        <f>IF(D286&lt;&gt;"",D286,IF(E286&lt;&gt;"",-E286,""))</f>
        <v/>
      </c>
    </row>
    <row r="287">
      <c r="A287">
        <f>internal_mapping_sums!C143</f>
        <v/>
      </c>
      <c r="B287">
        <f>internal_mapping_sums!D143</f>
        <v/>
      </c>
      <c r="C287">
        <f>internal_mapping_sums!B143</f>
        <v/>
      </c>
      <c r="D287" s="3" t="n"/>
      <c r="E287" s="3">
        <f>internal_mapping_sums!E143</f>
        <v/>
      </c>
      <c r="F287" s="3">
        <f>IF(D287&lt;&gt;"",D287,IF(E287&lt;&gt;"",-E287,""))</f>
        <v/>
      </c>
    </row>
    <row r="288">
      <c r="A288">
        <f>internal_mapping_sums!C144</f>
        <v/>
      </c>
      <c r="B288">
        <f>internal_mapping_sums!D144</f>
        <v/>
      </c>
      <c r="C288">
        <f>internal_mapping_sums!A144</f>
        <v/>
      </c>
      <c r="D288" s="3">
        <f>internal_mapping_sums!E144</f>
        <v/>
      </c>
      <c r="E288" s="3" t="n"/>
      <c r="F288" s="3">
        <f>IF(D288&lt;&gt;"",D288,IF(E288&lt;&gt;"",-E288,""))</f>
        <v/>
      </c>
    </row>
    <row r="289">
      <c r="A289">
        <f>internal_mapping_sums!C144</f>
        <v/>
      </c>
      <c r="B289">
        <f>internal_mapping_sums!D144</f>
        <v/>
      </c>
      <c r="C289">
        <f>internal_mapping_sums!B144</f>
        <v/>
      </c>
      <c r="D289" s="3" t="n"/>
      <c r="E289" s="3">
        <f>internal_mapping_sums!E144</f>
        <v/>
      </c>
      <c r="F289" s="3">
        <f>IF(D289&lt;&gt;"",D289,IF(E289&lt;&gt;"",-E289,""))</f>
        <v/>
      </c>
    </row>
    <row r="290">
      <c r="A290">
        <f>internal_mapping_sums!C145</f>
        <v/>
      </c>
      <c r="B290">
        <f>internal_mapping_sums!D145</f>
        <v/>
      </c>
      <c r="C290">
        <f>internal_mapping_sums!A145</f>
        <v/>
      </c>
      <c r="D290" s="3">
        <f>internal_mapping_sums!E145</f>
        <v/>
      </c>
      <c r="E290" s="3" t="n"/>
      <c r="F290" s="3">
        <f>IF(D290&lt;&gt;"",D290,IF(E290&lt;&gt;"",-E290,""))</f>
        <v/>
      </c>
    </row>
    <row r="291">
      <c r="A291">
        <f>internal_mapping_sums!C145</f>
        <v/>
      </c>
      <c r="B291">
        <f>internal_mapping_sums!D145</f>
        <v/>
      </c>
      <c r="C291">
        <f>internal_mapping_sums!B145</f>
        <v/>
      </c>
      <c r="D291" s="3" t="n"/>
      <c r="E291" s="3">
        <f>internal_mapping_sums!E145</f>
        <v/>
      </c>
      <c r="F291" s="3">
        <f>IF(D291&lt;&gt;"",D291,IF(E291&lt;&gt;"",-E291,""))</f>
        <v/>
      </c>
    </row>
    <row r="292">
      <c r="A292">
        <f>internal_mapping_sums!C146</f>
        <v/>
      </c>
      <c r="B292">
        <f>internal_mapping_sums!D146</f>
        <v/>
      </c>
      <c r="C292">
        <f>internal_mapping_sums!A146</f>
        <v/>
      </c>
      <c r="D292" s="3">
        <f>internal_mapping_sums!E146</f>
        <v/>
      </c>
      <c r="E292" s="3" t="n"/>
      <c r="F292" s="3">
        <f>IF(D292&lt;&gt;"",D292,IF(E292&lt;&gt;"",-E292,""))</f>
        <v/>
      </c>
    </row>
    <row r="293">
      <c r="A293">
        <f>internal_mapping_sums!C146</f>
        <v/>
      </c>
      <c r="B293">
        <f>internal_mapping_sums!D146</f>
        <v/>
      </c>
      <c r="C293">
        <f>internal_mapping_sums!B146</f>
        <v/>
      </c>
      <c r="D293" s="3" t="n"/>
      <c r="E293" s="3">
        <f>internal_mapping_sums!E146</f>
        <v/>
      </c>
      <c r="F293" s="3">
        <f>IF(D293&lt;&gt;"",D293,IF(E293&lt;&gt;"",-E293,""))</f>
        <v/>
      </c>
    </row>
    <row r="294">
      <c r="A294">
        <f>internal_mapping_sums!C147</f>
        <v/>
      </c>
      <c r="B294">
        <f>internal_mapping_sums!D147</f>
        <v/>
      </c>
      <c r="C294">
        <f>internal_mapping_sums!A147</f>
        <v/>
      </c>
      <c r="D294" s="3">
        <f>internal_mapping_sums!E147</f>
        <v/>
      </c>
      <c r="E294" s="3" t="n"/>
      <c r="F294" s="3">
        <f>IF(D294&lt;&gt;"",D294,IF(E294&lt;&gt;"",-E294,""))</f>
        <v/>
      </c>
    </row>
    <row r="295">
      <c r="A295">
        <f>internal_mapping_sums!C147</f>
        <v/>
      </c>
      <c r="B295">
        <f>internal_mapping_sums!D147</f>
        <v/>
      </c>
      <c r="C295">
        <f>internal_mapping_sums!B147</f>
        <v/>
      </c>
      <c r="D295" s="3" t="n"/>
      <c r="E295" s="3">
        <f>internal_mapping_sums!E147</f>
        <v/>
      </c>
      <c r="F295" s="3">
        <f>IF(D295&lt;&gt;"",D295,IF(E295&lt;&gt;"",-E295,""))</f>
        <v/>
      </c>
    </row>
    <row r="296">
      <c r="A296">
        <f>internal_mapping_sums!C148</f>
        <v/>
      </c>
      <c r="B296">
        <f>internal_mapping_sums!D148</f>
        <v/>
      </c>
      <c r="C296">
        <f>internal_mapping_sums!A148</f>
        <v/>
      </c>
      <c r="D296" s="3">
        <f>internal_mapping_sums!E148</f>
        <v/>
      </c>
      <c r="E296" s="3" t="n"/>
      <c r="F296" s="3">
        <f>IF(D296&lt;&gt;"",D296,IF(E296&lt;&gt;"",-E296,""))</f>
        <v/>
      </c>
    </row>
    <row r="297">
      <c r="A297">
        <f>internal_mapping_sums!C148</f>
        <v/>
      </c>
      <c r="B297">
        <f>internal_mapping_sums!D148</f>
        <v/>
      </c>
      <c r="C297">
        <f>internal_mapping_sums!B148</f>
        <v/>
      </c>
      <c r="D297" s="3" t="n"/>
      <c r="E297" s="3">
        <f>internal_mapping_sums!E148</f>
        <v/>
      </c>
      <c r="F297" s="3">
        <f>IF(D297&lt;&gt;"",D297,IF(E297&lt;&gt;"",-E297,""))</f>
        <v/>
      </c>
    </row>
    <row r="298">
      <c r="A298">
        <f>internal_mapping_sums!C149</f>
        <v/>
      </c>
      <c r="B298">
        <f>internal_mapping_sums!D149</f>
        <v/>
      </c>
      <c r="C298">
        <f>internal_mapping_sums!A149</f>
        <v/>
      </c>
      <c r="D298" s="3">
        <f>internal_mapping_sums!E149</f>
        <v/>
      </c>
      <c r="E298" s="3" t="n"/>
      <c r="F298" s="3">
        <f>IF(D298&lt;&gt;"",D298,IF(E298&lt;&gt;"",-E298,""))</f>
        <v/>
      </c>
    </row>
    <row r="299">
      <c r="A299">
        <f>internal_mapping_sums!C149</f>
        <v/>
      </c>
      <c r="B299">
        <f>internal_mapping_sums!D149</f>
        <v/>
      </c>
      <c r="C299">
        <f>internal_mapping_sums!B149</f>
        <v/>
      </c>
      <c r="D299" s="3" t="n"/>
      <c r="E299" s="3">
        <f>internal_mapping_sums!E149</f>
        <v/>
      </c>
      <c r="F299" s="3">
        <f>IF(D299&lt;&gt;"",D299,IF(E299&lt;&gt;"",-E299,""))</f>
        <v/>
      </c>
    </row>
    <row r="300">
      <c r="A300">
        <f>internal_mapping_sums!C150</f>
        <v/>
      </c>
      <c r="B300">
        <f>internal_mapping_sums!D150</f>
        <v/>
      </c>
      <c r="C300">
        <f>internal_mapping_sums!A150</f>
        <v/>
      </c>
      <c r="D300" s="3">
        <f>internal_mapping_sums!E150</f>
        <v/>
      </c>
      <c r="E300" s="3" t="n"/>
      <c r="F300" s="3">
        <f>IF(D300&lt;&gt;"",D300,IF(E300&lt;&gt;"",-E300,""))</f>
        <v/>
      </c>
    </row>
    <row r="301">
      <c r="A301">
        <f>internal_mapping_sums!C150</f>
        <v/>
      </c>
      <c r="B301">
        <f>internal_mapping_sums!D150</f>
        <v/>
      </c>
      <c r="C301">
        <f>internal_mapping_sums!B150</f>
        <v/>
      </c>
      <c r="D301" s="3" t="n"/>
      <c r="E301" s="3">
        <f>internal_mapping_sums!E150</f>
        <v/>
      </c>
      <c r="F301" s="3">
        <f>IF(D301&lt;&gt;"",D301,IF(E301&lt;&gt;"",-E301,""))</f>
        <v/>
      </c>
    </row>
    <row r="302">
      <c r="A302">
        <f>internal_mapping_sums!C151</f>
        <v/>
      </c>
      <c r="B302">
        <f>internal_mapping_sums!D151</f>
        <v/>
      </c>
      <c r="C302">
        <f>internal_mapping_sums!A151</f>
        <v/>
      </c>
      <c r="D302" s="3">
        <f>internal_mapping_sums!E151</f>
        <v/>
      </c>
      <c r="E302" s="3" t="n"/>
      <c r="F302" s="3">
        <f>IF(D302&lt;&gt;"",D302,IF(E302&lt;&gt;"",-E302,""))</f>
        <v/>
      </c>
    </row>
    <row r="303">
      <c r="A303">
        <f>internal_mapping_sums!C151</f>
        <v/>
      </c>
      <c r="B303">
        <f>internal_mapping_sums!D151</f>
        <v/>
      </c>
      <c r="C303">
        <f>internal_mapping_sums!B151</f>
        <v/>
      </c>
      <c r="D303" s="3" t="n"/>
      <c r="E303" s="3">
        <f>internal_mapping_sums!E151</f>
        <v/>
      </c>
      <c r="F303" s="3">
        <f>IF(D303&lt;&gt;"",D303,IF(E303&lt;&gt;"",-E303,""))</f>
        <v/>
      </c>
    </row>
    <row r="304">
      <c r="A304">
        <f>internal_mapping_sums!C152</f>
        <v/>
      </c>
      <c r="B304">
        <f>internal_mapping_sums!D152</f>
        <v/>
      </c>
      <c r="C304">
        <f>internal_mapping_sums!A152</f>
        <v/>
      </c>
      <c r="D304" s="3">
        <f>internal_mapping_sums!E152</f>
        <v/>
      </c>
      <c r="E304" s="3" t="n"/>
      <c r="F304" s="3">
        <f>IF(D304&lt;&gt;"",D304,IF(E304&lt;&gt;"",-E304,""))</f>
        <v/>
      </c>
    </row>
    <row r="305">
      <c r="A305">
        <f>internal_mapping_sums!C152</f>
        <v/>
      </c>
      <c r="B305">
        <f>internal_mapping_sums!D152</f>
        <v/>
      </c>
      <c r="C305">
        <f>internal_mapping_sums!B152</f>
        <v/>
      </c>
      <c r="D305" s="3" t="n"/>
      <c r="E305" s="3">
        <f>internal_mapping_sums!E152</f>
        <v/>
      </c>
      <c r="F305" s="3">
        <f>IF(D305&lt;&gt;"",D305,IF(E305&lt;&gt;"",-E305,""))</f>
        <v/>
      </c>
    </row>
    <row r="306">
      <c r="A306">
        <f>internal_mapping_sums!C153</f>
        <v/>
      </c>
      <c r="B306">
        <f>internal_mapping_sums!D153</f>
        <v/>
      </c>
      <c r="C306">
        <f>internal_mapping_sums!A153</f>
        <v/>
      </c>
      <c r="D306" s="3">
        <f>internal_mapping_sums!E153</f>
        <v/>
      </c>
      <c r="E306" s="3" t="n"/>
      <c r="F306" s="3">
        <f>IF(D306&lt;&gt;"",D306,IF(E306&lt;&gt;"",-E306,""))</f>
        <v/>
      </c>
    </row>
    <row r="307">
      <c r="A307">
        <f>internal_mapping_sums!C153</f>
        <v/>
      </c>
      <c r="B307">
        <f>internal_mapping_sums!D153</f>
        <v/>
      </c>
      <c r="C307">
        <f>internal_mapping_sums!B153</f>
        <v/>
      </c>
      <c r="D307" s="3" t="n"/>
      <c r="E307" s="3">
        <f>internal_mapping_sums!E153</f>
        <v/>
      </c>
      <c r="F307" s="3">
        <f>IF(D307&lt;&gt;"",D307,IF(E307&lt;&gt;"",-E307,""))</f>
        <v/>
      </c>
    </row>
    <row r="308">
      <c r="A308">
        <f>internal_mapping_sums!C154</f>
        <v/>
      </c>
      <c r="B308">
        <f>internal_mapping_sums!D154</f>
        <v/>
      </c>
      <c r="C308">
        <f>internal_mapping_sums!A154</f>
        <v/>
      </c>
      <c r="D308" s="3">
        <f>internal_mapping_sums!E154</f>
        <v/>
      </c>
      <c r="E308" s="3" t="n"/>
      <c r="F308" s="3">
        <f>IF(D308&lt;&gt;"",D308,IF(E308&lt;&gt;"",-E308,""))</f>
        <v/>
      </c>
    </row>
    <row r="309">
      <c r="A309">
        <f>internal_mapping_sums!C154</f>
        <v/>
      </c>
      <c r="B309">
        <f>internal_mapping_sums!D154</f>
        <v/>
      </c>
      <c r="C309">
        <f>internal_mapping_sums!B154</f>
        <v/>
      </c>
      <c r="D309" s="3" t="n"/>
      <c r="E309" s="3">
        <f>internal_mapping_sums!E154</f>
        <v/>
      </c>
      <c r="F309" s="3">
        <f>IF(D309&lt;&gt;"",D309,IF(E309&lt;&gt;"",-E309,""))</f>
        <v/>
      </c>
    </row>
    <row r="310">
      <c r="A310">
        <f>internal_mapping_sums!C155</f>
        <v/>
      </c>
      <c r="B310">
        <f>internal_mapping_sums!D155</f>
        <v/>
      </c>
      <c r="C310">
        <f>internal_mapping_sums!A155</f>
        <v/>
      </c>
      <c r="D310" s="3">
        <f>internal_mapping_sums!E155</f>
        <v/>
      </c>
      <c r="E310" s="3" t="n"/>
      <c r="F310" s="3">
        <f>IF(D310&lt;&gt;"",D310,IF(E310&lt;&gt;"",-E310,""))</f>
        <v/>
      </c>
    </row>
    <row r="311">
      <c r="A311">
        <f>internal_mapping_sums!C155</f>
        <v/>
      </c>
      <c r="B311">
        <f>internal_mapping_sums!D155</f>
        <v/>
      </c>
      <c r="C311">
        <f>internal_mapping_sums!B155</f>
        <v/>
      </c>
      <c r="D311" s="3" t="n"/>
      <c r="E311" s="3">
        <f>internal_mapping_sums!E155</f>
        <v/>
      </c>
      <c r="F311" s="3">
        <f>IF(D311&lt;&gt;"",D311,IF(E311&lt;&gt;"",-E311,""))</f>
        <v/>
      </c>
    </row>
    <row r="312">
      <c r="A312">
        <f>internal_mapping_sums!C156</f>
        <v/>
      </c>
      <c r="B312">
        <f>internal_mapping_sums!D156</f>
        <v/>
      </c>
      <c r="C312">
        <f>internal_mapping_sums!A156</f>
        <v/>
      </c>
      <c r="D312" s="3">
        <f>internal_mapping_sums!E156</f>
        <v/>
      </c>
      <c r="E312" s="3" t="n"/>
      <c r="F312" s="3">
        <f>IF(D312&lt;&gt;"",D312,IF(E312&lt;&gt;"",-E312,""))</f>
        <v/>
      </c>
    </row>
    <row r="313">
      <c r="A313">
        <f>internal_mapping_sums!C156</f>
        <v/>
      </c>
      <c r="B313">
        <f>internal_mapping_sums!D156</f>
        <v/>
      </c>
      <c r="C313">
        <f>internal_mapping_sums!B156</f>
        <v/>
      </c>
      <c r="D313" s="3" t="n"/>
      <c r="E313" s="3">
        <f>internal_mapping_sums!E156</f>
        <v/>
      </c>
      <c r="F313" s="3">
        <f>IF(D313&lt;&gt;"",D313,IF(E313&lt;&gt;"",-E313,""))</f>
        <v/>
      </c>
    </row>
    <row r="314">
      <c r="A314">
        <f>internal_mapping_sums!C157</f>
        <v/>
      </c>
      <c r="B314">
        <f>internal_mapping_sums!D157</f>
        <v/>
      </c>
      <c r="C314">
        <f>internal_mapping_sums!A157</f>
        <v/>
      </c>
      <c r="D314" s="3">
        <f>internal_mapping_sums!E157</f>
        <v/>
      </c>
      <c r="E314" s="3" t="n"/>
      <c r="F314" s="3">
        <f>IF(D314&lt;&gt;"",D314,IF(E314&lt;&gt;"",-E314,""))</f>
        <v/>
      </c>
    </row>
    <row r="315">
      <c r="A315">
        <f>internal_mapping_sums!C157</f>
        <v/>
      </c>
      <c r="B315">
        <f>internal_mapping_sums!D157</f>
        <v/>
      </c>
      <c r="C315">
        <f>internal_mapping_sums!B157</f>
        <v/>
      </c>
      <c r="D315" s="3" t="n"/>
      <c r="E315" s="3">
        <f>internal_mapping_sums!E157</f>
        <v/>
      </c>
      <c r="F315" s="3">
        <f>IF(D315&lt;&gt;"",D315,IF(E315&lt;&gt;"",-E315,""))</f>
        <v/>
      </c>
    </row>
    <row r="316">
      <c r="A316">
        <f>internal_mapping_sums!C158</f>
        <v/>
      </c>
      <c r="B316">
        <f>internal_mapping_sums!D158</f>
        <v/>
      </c>
      <c r="C316">
        <f>internal_mapping_sums!A158</f>
        <v/>
      </c>
      <c r="D316" s="3">
        <f>internal_mapping_sums!E158</f>
        <v/>
      </c>
      <c r="E316" s="3" t="n"/>
      <c r="F316" s="3">
        <f>IF(D316&lt;&gt;"",D316,IF(E316&lt;&gt;"",-E316,""))</f>
        <v/>
      </c>
    </row>
    <row r="317">
      <c r="A317">
        <f>internal_mapping_sums!C158</f>
        <v/>
      </c>
      <c r="B317">
        <f>internal_mapping_sums!D158</f>
        <v/>
      </c>
      <c r="C317">
        <f>internal_mapping_sums!B158</f>
        <v/>
      </c>
      <c r="D317" s="3" t="n"/>
      <c r="E317" s="3">
        <f>internal_mapping_sums!E158</f>
        <v/>
      </c>
      <c r="F317" s="3">
        <f>IF(D317&lt;&gt;"",D317,IF(E317&lt;&gt;"",-E317,""))</f>
        <v/>
      </c>
    </row>
    <row r="318">
      <c r="A318">
        <f>internal_mapping_sums!C159</f>
        <v/>
      </c>
      <c r="B318">
        <f>internal_mapping_sums!D159</f>
        <v/>
      </c>
      <c r="C318">
        <f>internal_mapping_sums!A159</f>
        <v/>
      </c>
      <c r="D318" s="3">
        <f>internal_mapping_sums!E159</f>
        <v/>
      </c>
      <c r="E318" s="3" t="n"/>
      <c r="F318" s="3">
        <f>IF(D318&lt;&gt;"",D318,IF(E318&lt;&gt;"",-E318,""))</f>
        <v/>
      </c>
    </row>
    <row r="319">
      <c r="A319">
        <f>internal_mapping_sums!C159</f>
        <v/>
      </c>
      <c r="B319">
        <f>internal_mapping_sums!D159</f>
        <v/>
      </c>
      <c r="C319">
        <f>internal_mapping_sums!B159</f>
        <v/>
      </c>
      <c r="D319" s="3" t="n"/>
      <c r="E319" s="3">
        <f>internal_mapping_sums!E159</f>
        <v/>
      </c>
      <c r="F319" s="3">
        <f>IF(D319&lt;&gt;"",D319,IF(E319&lt;&gt;"",-E319,""))</f>
        <v/>
      </c>
    </row>
    <row r="320">
      <c r="A320">
        <f>internal_mapping_sums!C160</f>
        <v/>
      </c>
      <c r="B320">
        <f>internal_mapping_sums!D160</f>
        <v/>
      </c>
      <c r="C320">
        <f>internal_mapping_sums!A160</f>
        <v/>
      </c>
      <c r="D320" s="3">
        <f>internal_mapping_sums!E160</f>
        <v/>
      </c>
      <c r="E320" s="3" t="n"/>
      <c r="F320" s="3">
        <f>IF(D320&lt;&gt;"",D320,IF(E320&lt;&gt;"",-E320,""))</f>
        <v/>
      </c>
    </row>
    <row r="321">
      <c r="A321">
        <f>internal_mapping_sums!C160</f>
        <v/>
      </c>
      <c r="B321">
        <f>internal_mapping_sums!D160</f>
        <v/>
      </c>
      <c r="C321">
        <f>internal_mapping_sums!B160</f>
        <v/>
      </c>
      <c r="D321" s="3" t="n"/>
      <c r="E321" s="3">
        <f>internal_mapping_sums!E160</f>
        <v/>
      </c>
      <c r="F321" s="3">
        <f>IF(D321&lt;&gt;"",D321,IF(E321&lt;&gt;"",-E321,""))</f>
        <v/>
      </c>
    </row>
    <row r="322">
      <c r="A322">
        <f>internal_mapping_sums!C161</f>
        <v/>
      </c>
      <c r="B322">
        <f>internal_mapping_sums!D161</f>
        <v/>
      </c>
      <c r="C322">
        <f>internal_mapping_sums!A161</f>
        <v/>
      </c>
      <c r="D322" s="3">
        <f>internal_mapping_sums!E161</f>
        <v/>
      </c>
      <c r="E322" s="3" t="n"/>
      <c r="F322" s="3">
        <f>IF(D322&lt;&gt;"",D322,IF(E322&lt;&gt;"",-E322,""))</f>
        <v/>
      </c>
    </row>
    <row r="323">
      <c r="A323">
        <f>internal_mapping_sums!C161</f>
        <v/>
      </c>
      <c r="B323">
        <f>internal_mapping_sums!D161</f>
        <v/>
      </c>
      <c r="C323">
        <f>internal_mapping_sums!B161</f>
        <v/>
      </c>
      <c r="D323" s="3" t="n"/>
      <c r="E323" s="3">
        <f>internal_mapping_sums!E161</f>
        <v/>
      </c>
      <c r="F323" s="3">
        <f>IF(D323&lt;&gt;"",D323,IF(E323&lt;&gt;"",-E323,""))</f>
        <v/>
      </c>
    </row>
    <row r="324">
      <c r="A324">
        <f>internal_mapping_sums!C162</f>
        <v/>
      </c>
      <c r="B324">
        <f>internal_mapping_sums!D162</f>
        <v/>
      </c>
      <c r="C324">
        <f>internal_mapping_sums!A162</f>
        <v/>
      </c>
      <c r="D324" s="3">
        <f>internal_mapping_sums!E162</f>
        <v/>
      </c>
      <c r="E324" s="3" t="n"/>
      <c r="F324" s="3">
        <f>IF(D324&lt;&gt;"",D324,IF(E324&lt;&gt;"",-E324,""))</f>
        <v/>
      </c>
    </row>
    <row r="325">
      <c r="A325">
        <f>internal_mapping_sums!C162</f>
        <v/>
      </c>
      <c r="B325">
        <f>internal_mapping_sums!D162</f>
        <v/>
      </c>
      <c r="C325">
        <f>internal_mapping_sums!B162</f>
        <v/>
      </c>
      <c r="D325" s="3" t="n"/>
      <c r="E325" s="3">
        <f>internal_mapping_sums!E162</f>
        <v/>
      </c>
      <c r="F325" s="3">
        <f>IF(D325&lt;&gt;"",D325,IF(E325&lt;&gt;"",-E325,""))</f>
        <v/>
      </c>
    </row>
    <row r="326">
      <c r="A326">
        <f>internal_mapping_sums!C163</f>
        <v/>
      </c>
      <c r="B326">
        <f>internal_mapping_sums!D163</f>
        <v/>
      </c>
      <c r="C326">
        <f>internal_mapping_sums!A163</f>
        <v/>
      </c>
      <c r="D326" s="3">
        <f>internal_mapping_sums!E163</f>
        <v/>
      </c>
      <c r="E326" s="3" t="n"/>
      <c r="F326" s="3">
        <f>IF(D326&lt;&gt;"",D326,IF(E326&lt;&gt;"",-E326,""))</f>
        <v/>
      </c>
    </row>
    <row r="327">
      <c r="A327">
        <f>internal_mapping_sums!C163</f>
        <v/>
      </c>
      <c r="B327">
        <f>internal_mapping_sums!D163</f>
        <v/>
      </c>
      <c r="C327">
        <f>internal_mapping_sums!B163</f>
        <v/>
      </c>
      <c r="D327" s="3" t="n"/>
      <c r="E327" s="3">
        <f>internal_mapping_sums!E163</f>
        <v/>
      </c>
      <c r="F327" s="3">
        <f>IF(D327&lt;&gt;"",D327,IF(E327&lt;&gt;"",-E327,""))</f>
        <v/>
      </c>
    </row>
    <row r="328">
      <c r="A328">
        <f>internal_mapping_sums!C164</f>
        <v/>
      </c>
      <c r="B328">
        <f>internal_mapping_sums!D164</f>
        <v/>
      </c>
      <c r="C328">
        <f>internal_mapping_sums!A164</f>
        <v/>
      </c>
      <c r="D328" s="3">
        <f>internal_mapping_sums!E164</f>
        <v/>
      </c>
      <c r="E328" s="3" t="n"/>
      <c r="F328" s="3">
        <f>IF(D328&lt;&gt;"",D328,IF(E328&lt;&gt;"",-E328,""))</f>
        <v/>
      </c>
    </row>
    <row r="329">
      <c r="A329">
        <f>internal_mapping_sums!C164</f>
        <v/>
      </c>
      <c r="B329">
        <f>internal_mapping_sums!D164</f>
        <v/>
      </c>
      <c r="C329">
        <f>internal_mapping_sums!B164</f>
        <v/>
      </c>
      <c r="D329" s="3" t="n"/>
      <c r="E329" s="3">
        <f>internal_mapping_sums!E164</f>
        <v/>
      </c>
      <c r="F329" s="3">
        <f>IF(D329&lt;&gt;"",D329,IF(E329&lt;&gt;"",-E329,""))</f>
        <v/>
      </c>
    </row>
    <row r="330">
      <c r="A330">
        <f>internal_mapping_sums!C165</f>
        <v/>
      </c>
      <c r="B330">
        <f>internal_mapping_sums!D165</f>
        <v/>
      </c>
      <c r="C330">
        <f>internal_mapping_sums!A165</f>
        <v/>
      </c>
      <c r="D330" s="3">
        <f>internal_mapping_sums!E165</f>
        <v/>
      </c>
      <c r="E330" s="3" t="n"/>
      <c r="F330" s="3">
        <f>IF(D330&lt;&gt;"",D330,IF(E330&lt;&gt;"",-E330,""))</f>
        <v/>
      </c>
    </row>
    <row r="331">
      <c r="A331">
        <f>internal_mapping_sums!C165</f>
        <v/>
      </c>
      <c r="B331">
        <f>internal_mapping_sums!D165</f>
        <v/>
      </c>
      <c r="C331">
        <f>internal_mapping_sums!B165</f>
        <v/>
      </c>
      <c r="D331" s="3" t="n"/>
      <c r="E331" s="3">
        <f>internal_mapping_sums!E165</f>
        <v/>
      </c>
      <c r="F331" s="3">
        <f>IF(D331&lt;&gt;"",D331,IF(E331&lt;&gt;"",-E331,""))</f>
        <v/>
      </c>
    </row>
    <row r="332">
      <c r="A332">
        <f>internal_mapping_sums!C166</f>
        <v/>
      </c>
      <c r="B332">
        <f>internal_mapping_sums!D166</f>
        <v/>
      </c>
      <c r="C332">
        <f>internal_mapping_sums!A166</f>
        <v/>
      </c>
      <c r="D332" s="3">
        <f>internal_mapping_sums!E166</f>
        <v/>
      </c>
      <c r="E332" s="3" t="n"/>
      <c r="F332" s="3">
        <f>IF(D332&lt;&gt;"",D332,IF(E332&lt;&gt;"",-E332,""))</f>
        <v/>
      </c>
    </row>
    <row r="333">
      <c r="A333">
        <f>internal_mapping_sums!C166</f>
        <v/>
      </c>
      <c r="B333">
        <f>internal_mapping_sums!D166</f>
        <v/>
      </c>
      <c r="C333">
        <f>internal_mapping_sums!B166</f>
        <v/>
      </c>
      <c r="D333" s="3" t="n"/>
      <c r="E333" s="3">
        <f>internal_mapping_sums!E166</f>
        <v/>
      </c>
      <c r="F333" s="3">
        <f>IF(D333&lt;&gt;"",D333,IF(E333&lt;&gt;"",-E333,""))</f>
        <v/>
      </c>
    </row>
    <row r="334">
      <c r="A334">
        <f>internal_mapping_sums!C167</f>
        <v/>
      </c>
      <c r="B334">
        <f>internal_mapping_sums!D167</f>
        <v/>
      </c>
      <c r="C334">
        <f>internal_mapping_sums!A167</f>
        <v/>
      </c>
      <c r="D334" s="3">
        <f>internal_mapping_sums!E167</f>
        <v/>
      </c>
      <c r="E334" s="3" t="n"/>
      <c r="F334" s="3">
        <f>IF(D334&lt;&gt;"",D334,IF(E334&lt;&gt;"",-E334,""))</f>
        <v/>
      </c>
    </row>
    <row r="335">
      <c r="A335">
        <f>internal_mapping_sums!C167</f>
        <v/>
      </c>
      <c r="B335">
        <f>internal_mapping_sums!D167</f>
        <v/>
      </c>
      <c r="C335">
        <f>internal_mapping_sums!B167</f>
        <v/>
      </c>
      <c r="D335" s="3" t="n"/>
      <c r="E335" s="3">
        <f>internal_mapping_sums!E167</f>
        <v/>
      </c>
      <c r="F335" s="3">
        <f>IF(D335&lt;&gt;"",D335,IF(E335&lt;&gt;"",-E335,""))</f>
        <v/>
      </c>
    </row>
    <row r="336">
      <c r="A336">
        <f>internal_mapping_sums!C168</f>
        <v/>
      </c>
      <c r="B336">
        <f>internal_mapping_sums!D168</f>
        <v/>
      </c>
      <c r="C336">
        <f>internal_mapping_sums!A168</f>
        <v/>
      </c>
      <c r="D336" s="3">
        <f>internal_mapping_sums!E168</f>
        <v/>
      </c>
      <c r="E336" s="3" t="n"/>
      <c r="F336" s="3">
        <f>IF(D336&lt;&gt;"",D336,IF(E336&lt;&gt;"",-E336,""))</f>
        <v/>
      </c>
    </row>
    <row r="337">
      <c r="A337">
        <f>internal_mapping_sums!C168</f>
        <v/>
      </c>
      <c r="B337">
        <f>internal_mapping_sums!D168</f>
        <v/>
      </c>
      <c r="C337">
        <f>internal_mapping_sums!B168</f>
        <v/>
      </c>
      <c r="D337" s="3" t="n"/>
      <c r="E337" s="3">
        <f>internal_mapping_sums!E168</f>
        <v/>
      </c>
      <c r="F337" s="3">
        <f>IF(D337&lt;&gt;"",D337,IF(E337&lt;&gt;"",-E337,""))</f>
        <v/>
      </c>
    </row>
    <row r="338">
      <c r="A338">
        <f>internal_mapping_sums!C169</f>
        <v/>
      </c>
      <c r="B338">
        <f>internal_mapping_sums!D169</f>
        <v/>
      </c>
      <c r="C338">
        <f>internal_mapping_sums!A169</f>
        <v/>
      </c>
      <c r="D338" s="3">
        <f>internal_mapping_sums!E169</f>
        <v/>
      </c>
      <c r="E338" s="3" t="n"/>
      <c r="F338" s="3">
        <f>IF(D338&lt;&gt;"",D338,IF(E338&lt;&gt;"",-E338,""))</f>
        <v/>
      </c>
    </row>
    <row r="339">
      <c r="A339">
        <f>internal_mapping_sums!C169</f>
        <v/>
      </c>
      <c r="B339">
        <f>internal_mapping_sums!D169</f>
        <v/>
      </c>
      <c r="C339">
        <f>internal_mapping_sums!B169</f>
        <v/>
      </c>
      <c r="D339" s="3" t="n"/>
      <c r="E339" s="3">
        <f>internal_mapping_sums!E169</f>
        <v/>
      </c>
      <c r="F339" s="3">
        <f>IF(D339&lt;&gt;"",D339,IF(E339&lt;&gt;"",-E339,""))</f>
        <v/>
      </c>
    </row>
    <row r="340">
      <c r="A340">
        <f>internal_mapping_sums!C170</f>
        <v/>
      </c>
      <c r="B340">
        <f>internal_mapping_sums!D170</f>
        <v/>
      </c>
      <c r="C340">
        <f>internal_mapping_sums!A170</f>
        <v/>
      </c>
      <c r="D340" s="3">
        <f>internal_mapping_sums!E170</f>
        <v/>
      </c>
      <c r="E340" s="3" t="n"/>
      <c r="F340" s="3">
        <f>IF(D340&lt;&gt;"",D340,IF(E340&lt;&gt;"",-E340,""))</f>
        <v/>
      </c>
    </row>
    <row r="341">
      <c r="A341">
        <f>internal_mapping_sums!C170</f>
        <v/>
      </c>
      <c r="B341">
        <f>internal_mapping_sums!D170</f>
        <v/>
      </c>
      <c r="C341">
        <f>internal_mapping_sums!B170</f>
        <v/>
      </c>
      <c r="D341" s="3" t="n"/>
      <c r="E341" s="3">
        <f>internal_mapping_sums!E170</f>
        <v/>
      </c>
      <c r="F341" s="3">
        <f>IF(D341&lt;&gt;"",D341,IF(E341&lt;&gt;"",-E341,""))</f>
        <v/>
      </c>
    </row>
    <row r="342">
      <c r="A342">
        <f>internal_mapping_sums!C171</f>
        <v/>
      </c>
      <c r="B342">
        <f>internal_mapping_sums!D171</f>
        <v/>
      </c>
      <c r="C342">
        <f>internal_mapping_sums!A171</f>
        <v/>
      </c>
      <c r="D342" s="3">
        <f>internal_mapping_sums!E171</f>
        <v/>
      </c>
      <c r="E342" s="3" t="n"/>
      <c r="F342" s="3">
        <f>IF(D342&lt;&gt;"",D342,IF(E342&lt;&gt;"",-E342,""))</f>
        <v/>
      </c>
    </row>
    <row r="343">
      <c r="A343">
        <f>internal_mapping_sums!C171</f>
        <v/>
      </c>
      <c r="B343">
        <f>internal_mapping_sums!D171</f>
        <v/>
      </c>
      <c r="C343">
        <f>internal_mapping_sums!B171</f>
        <v/>
      </c>
      <c r="D343" s="3" t="n"/>
      <c r="E343" s="3">
        <f>internal_mapping_sums!E171</f>
        <v/>
      </c>
      <c r="F343" s="3">
        <f>IF(D343&lt;&gt;"",D343,IF(E343&lt;&gt;"",-E343,""))</f>
        <v/>
      </c>
    </row>
    <row r="344">
      <c r="A344">
        <f>internal_mapping_sums!C172</f>
        <v/>
      </c>
      <c r="B344">
        <f>internal_mapping_sums!D172</f>
        <v/>
      </c>
      <c r="C344">
        <f>internal_mapping_sums!A172</f>
        <v/>
      </c>
      <c r="D344" s="3">
        <f>internal_mapping_sums!E172</f>
        <v/>
      </c>
      <c r="E344" s="3" t="n"/>
      <c r="F344" s="3">
        <f>IF(D344&lt;&gt;"",D344,IF(E344&lt;&gt;"",-E344,""))</f>
        <v/>
      </c>
    </row>
    <row r="345">
      <c r="A345">
        <f>internal_mapping_sums!C172</f>
        <v/>
      </c>
      <c r="B345">
        <f>internal_mapping_sums!D172</f>
        <v/>
      </c>
      <c r="C345">
        <f>internal_mapping_sums!B172</f>
        <v/>
      </c>
      <c r="D345" s="3" t="n"/>
      <c r="E345" s="3">
        <f>internal_mapping_sums!E172</f>
        <v/>
      </c>
      <c r="F345" s="3">
        <f>IF(D345&lt;&gt;"",D345,IF(E345&lt;&gt;"",-E345,""))</f>
        <v/>
      </c>
    </row>
    <row r="346">
      <c r="A346">
        <f>internal_mapping_sums!C173</f>
        <v/>
      </c>
      <c r="B346">
        <f>internal_mapping_sums!D173</f>
        <v/>
      </c>
      <c r="C346">
        <f>internal_mapping_sums!A173</f>
        <v/>
      </c>
      <c r="D346" s="3">
        <f>internal_mapping_sums!E173</f>
        <v/>
      </c>
      <c r="E346" s="3" t="n"/>
      <c r="F346" s="3">
        <f>IF(D346&lt;&gt;"",D346,IF(E346&lt;&gt;"",-E346,""))</f>
        <v/>
      </c>
    </row>
    <row r="347">
      <c r="A347">
        <f>internal_mapping_sums!C173</f>
        <v/>
      </c>
      <c r="B347">
        <f>internal_mapping_sums!D173</f>
        <v/>
      </c>
      <c r="C347">
        <f>internal_mapping_sums!B173</f>
        <v/>
      </c>
      <c r="D347" s="3" t="n"/>
      <c r="E347" s="3">
        <f>internal_mapping_sums!E173</f>
        <v/>
      </c>
      <c r="F347" s="3">
        <f>IF(D347&lt;&gt;"",D347,IF(E347&lt;&gt;"",-E347,""))</f>
        <v/>
      </c>
    </row>
    <row r="348">
      <c r="A348">
        <f>internal_mapping_sums!C174</f>
        <v/>
      </c>
      <c r="B348">
        <f>internal_mapping_sums!D174</f>
        <v/>
      </c>
      <c r="C348">
        <f>internal_mapping_sums!A174</f>
        <v/>
      </c>
      <c r="D348" s="3">
        <f>internal_mapping_sums!E174</f>
        <v/>
      </c>
      <c r="E348" s="3" t="n"/>
      <c r="F348" s="3">
        <f>IF(D348&lt;&gt;"",D348,IF(E348&lt;&gt;"",-E348,""))</f>
        <v/>
      </c>
    </row>
    <row r="349">
      <c r="A349">
        <f>internal_mapping_sums!C174</f>
        <v/>
      </c>
      <c r="B349">
        <f>internal_mapping_sums!D174</f>
        <v/>
      </c>
      <c r="C349">
        <f>internal_mapping_sums!B174</f>
        <v/>
      </c>
      <c r="D349" s="3" t="n"/>
      <c r="E349" s="3">
        <f>internal_mapping_sums!E174</f>
        <v/>
      </c>
      <c r="F349" s="3">
        <f>IF(D349&lt;&gt;"",D349,IF(E349&lt;&gt;"",-E349,""))</f>
        <v/>
      </c>
    </row>
    <row r="350">
      <c r="A350">
        <f>internal_mapping_sums!C175</f>
        <v/>
      </c>
      <c r="B350">
        <f>internal_mapping_sums!D175</f>
        <v/>
      </c>
      <c r="C350">
        <f>internal_mapping_sums!A175</f>
        <v/>
      </c>
      <c r="D350" s="3">
        <f>internal_mapping_sums!E175</f>
        <v/>
      </c>
      <c r="E350" s="3" t="n"/>
      <c r="F350" s="3">
        <f>IF(D350&lt;&gt;"",D350,IF(E350&lt;&gt;"",-E350,""))</f>
        <v/>
      </c>
    </row>
    <row r="351">
      <c r="A351">
        <f>internal_mapping_sums!C175</f>
        <v/>
      </c>
      <c r="B351">
        <f>internal_mapping_sums!D175</f>
        <v/>
      </c>
      <c r="C351">
        <f>internal_mapping_sums!B175</f>
        <v/>
      </c>
      <c r="D351" s="3" t="n"/>
      <c r="E351" s="3">
        <f>internal_mapping_sums!E175</f>
        <v/>
      </c>
      <c r="F351" s="3">
        <f>IF(D351&lt;&gt;"",D351,IF(E351&lt;&gt;"",-E351,""))</f>
        <v/>
      </c>
    </row>
    <row r="352">
      <c r="A352">
        <f>internal_mapping_sums!C176</f>
        <v/>
      </c>
      <c r="B352">
        <f>internal_mapping_sums!D176</f>
        <v/>
      </c>
      <c r="C352">
        <f>internal_mapping_sums!A176</f>
        <v/>
      </c>
      <c r="D352" s="3">
        <f>internal_mapping_sums!E176</f>
        <v/>
      </c>
      <c r="E352" s="3" t="n"/>
      <c r="F352" s="3">
        <f>IF(D352&lt;&gt;"",D352,IF(E352&lt;&gt;"",-E352,""))</f>
        <v/>
      </c>
    </row>
    <row r="353">
      <c r="A353">
        <f>internal_mapping_sums!C176</f>
        <v/>
      </c>
      <c r="B353">
        <f>internal_mapping_sums!D176</f>
        <v/>
      </c>
      <c r="C353">
        <f>internal_mapping_sums!B176</f>
        <v/>
      </c>
      <c r="D353" s="3" t="n"/>
      <c r="E353" s="3">
        <f>internal_mapping_sums!E176</f>
        <v/>
      </c>
      <c r="F353" s="3">
        <f>IF(D353&lt;&gt;"",D353,IF(E353&lt;&gt;"",-E353,""))</f>
        <v/>
      </c>
    </row>
    <row r="354">
      <c r="A354">
        <f>internal_mapping_sums!C177</f>
        <v/>
      </c>
      <c r="B354">
        <f>internal_mapping_sums!D177</f>
        <v/>
      </c>
      <c r="C354">
        <f>internal_mapping_sums!A177</f>
        <v/>
      </c>
      <c r="D354" s="3">
        <f>internal_mapping_sums!E177</f>
        <v/>
      </c>
      <c r="E354" s="3" t="n"/>
      <c r="F354" s="3">
        <f>IF(D354&lt;&gt;"",D354,IF(E354&lt;&gt;"",-E354,""))</f>
        <v/>
      </c>
    </row>
    <row r="355">
      <c r="A355">
        <f>internal_mapping_sums!C177</f>
        <v/>
      </c>
      <c r="B355">
        <f>internal_mapping_sums!D177</f>
        <v/>
      </c>
      <c r="C355">
        <f>internal_mapping_sums!B177</f>
        <v/>
      </c>
      <c r="D355" s="3" t="n"/>
      <c r="E355" s="3">
        <f>internal_mapping_sums!E177</f>
        <v/>
      </c>
      <c r="F355" s="3">
        <f>IF(D355&lt;&gt;"",D355,IF(E355&lt;&gt;"",-E355,""))</f>
        <v/>
      </c>
    </row>
    <row r="356">
      <c r="A356">
        <f>internal_mapping_sums!C178</f>
        <v/>
      </c>
      <c r="B356">
        <f>internal_mapping_sums!D178</f>
        <v/>
      </c>
      <c r="C356">
        <f>internal_mapping_sums!A178</f>
        <v/>
      </c>
      <c r="D356" s="3">
        <f>internal_mapping_sums!E178</f>
        <v/>
      </c>
      <c r="E356" s="3" t="n"/>
      <c r="F356" s="3">
        <f>IF(D356&lt;&gt;"",D356,IF(E356&lt;&gt;"",-E356,""))</f>
        <v/>
      </c>
    </row>
    <row r="357">
      <c r="A357">
        <f>internal_mapping_sums!C178</f>
        <v/>
      </c>
      <c r="B357">
        <f>internal_mapping_sums!D178</f>
        <v/>
      </c>
      <c r="C357">
        <f>internal_mapping_sums!B178</f>
        <v/>
      </c>
      <c r="D357" s="3" t="n"/>
      <c r="E357" s="3">
        <f>internal_mapping_sums!E178</f>
        <v/>
      </c>
      <c r="F357" s="3">
        <f>IF(D357&lt;&gt;"",D357,IF(E357&lt;&gt;"",-E357,""))</f>
        <v/>
      </c>
    </row>
    <row r="358">
      <c r="A358">
        <f>internal_mapping_sums!C179</f>
        <v/>
      </c>
      <c r="B358">
        <f>internal_mapping_sums!D179</f>
        <v/>
      </c>
      <c r="C358">
        <f>internal_mapping_sums!A179</f>
        <v/>
      </c>
      <c r="D358" s="3">
        <f>internal_mapping_sums!E179</f>
        <v/>
      </c>
      <c r="E358" s="3" t="n"/>
      <c r="F358" s="3">
        <f>IF(D358&lt;&gt;"",D358,IF(E358&lt;&gt;"",-E358,""))</f>
        <v/>
      </c>
    </row>
    <row r="359">
      <c r="A359">
        <f>internal_mapping_sums!C179</f>
        <v/>
      </c>
      <c r="B359">
        <f>internal_mapping_sums!D179</f>
        <v/>
      </c>
      <c r="C359">
        <f>internal_mapping_sums!B179</f>
        <v/>
      </c>
      <c r="D359" s="3" t="n"/>
      <c r="E359" s="3">
        <f>internal_mapping_sums!E179</f>
        <v/>
      </c>
      <c r="F359" s="3">
        <f>IF(D359&lt;&gt;"",D359,IF(E359&lt;&gt;"",-E359,""))</f>
        <v/>
      </c>
    </row>
    <row r="360">
      <c r="A360">
        <f>internal_mapping_sums!C180</f>
        <v/>
      </c>
      <c r="B360">
        <f>internal_mapping_sums!D180</f>
        <v/>
      </c>
      <c r="C360">
        <f>internal_mapping_sums!A180</f>
        <v/>
      </c>
      <c r="D360" s="3">
        <f>internal_mapping_sums!E180</f>
        <v/>
      </c>
      <c r="E360" s="3" t="n"/>
      <c r="F360" s="3">
        <f>IF(D360&lt;&gt;"",D360,IF(E360&lt;&gt;"",-E360,""))</f>
        <v/>
      </c>
    </row>
    <row r="361">
      <c r="A361">
        <f>internal_mapping_sums!C180</f>
        <v/>
      </c>
      <c r="B361">
        <f>internal_mapping_sums!D180</f>
        <v/>
      </c>
      <c r="C361">
        <f>internal_mapping_sums!B180</f>
        <v/>
      </c>
      <c r="D361" s="3" t="n"/>
      <c r="E361" s="3">
        <f>internal_mapping_sums!E180</f>
        <v/>
      </c>
      <c r="F361" s="3">
        <f>IF(D361&lt;&gt;"",D361,IF(E361&lt;&gt;"",-E361,""))</f>
        <v/>
      </c>
    </row>
    <row r="362">
      <c r="A362">
        <f>internal_mapping_sums!C181</f>
        <v/>
      </c>
      <c r="B362">
        <f>internal_mapping_sums!D181</f>
        <v/>
      </c>
      <c r="C362">
        <f>internal_mapping_sums!A181</f>
        <v/>
      </c>
      <c r="D362" s="3">
        <f>internal_mapping_sums!E181</f>
        <v/>
      </c>
      <c r="E362" s="3" t="n"/>
      <c r="F362" s="3">
        <f>IF(D362&lt;&gt;"",D362,IF(E362&lt;&gt;"",-E362,""))</f>
        <v/>
      </c>
    </row>
    <row r="363">
      <c r="A363">
        <f>internal_mapping_sums!C181</f>
        <v/>
      </c>
      <c r="B363">
        <f>internal_mapping_sums!D181</f>
        <v/>
      </c>
      <c r="C363">
        <f>internal_mapping_sums!B181</f>
        <v/>
      </c>
      <c r="D363" s="3" t="n"/>
      <c r="E363" s="3">
        <f>internal_mapping_sums!E181</f>
        <v/>
      </c>
      <c r="F363" s="3">
        <f>IF(D363&lt;&gt;"",D363,IF(E363&lt;&gt;"",-E363,""))</f>
        <v/>
      </c>
    </row>
    <row r="364">
      <c r="A364">
        <f>internal_mapping_sums!C182</f>
        <v/>
      </c>
      <c r="B364">
        <f>internal_mapping_sums!D182</f>
        <v/>
      </c>
      <c r="C364">
        <f>internal_mapping_sums!A182</f>
        <v/>
      </c>
      <c r="D364" s="3">
        <f>internal_mapping_sums!E182</f>
        <v/>
      </c>
      <c r="E364" s="3" t="n"/>
      <c r="F364" s="3">
        <f>IF(D364&lt;&gt;"",D364,IF(E364&lt;&gt;"",-E364,""))</f>
        <v/>
      </c>
    </row>
    <row r="365">
      <c r="A365">
        <f>internal_mapping_sums!C182</f>
        <v/>
      </c>
      <c r="B365">
        <f>internal_mapping_sums!D182</f>
        <v/>
      </c>
      <c r="C365">
        <f>internal_mapping_sums!B182</f>
        <v/>
      </c>
      <c r="D365" s="3" t="n"/>
      <c r="E365" s="3">
        <f>internal_mapping_sums!E182</f>
        <v/>
      </c>
      <c r="F365" s="3">
        <f>IF(D365&lt;&gt;"",D365,IF(E365&lt;&gt;"",-E365,""))</f>
        <v/>
      </c>
    </row>
    <row r="366">
      <c r="A366">
        <f>internal_mapping_sums!C183</f>
        <v/>
      </c>
      <c r="B366">
        <f>internal_mapping_sums!D183</f>
        <v/>
      </c>
      <c r="C366">
        <f>internal_mapping_sums!A183</f>
        <v/>
      </c>
      <c r="D366" s="3">
        <f>internal_mapping_sums!E183</f>
        <v/>
      </c>
      <c r="E366" s="3" t="n"/>
      <c r="F366" s="3">
        <f>IF(D366&lt;&gt;"",D366,IF(E366&lt;&gt;"",-E366,""))</f>
        <v/>
      </c>
    </row>
    <row r="367">
      <c r="A367">
        <f>internal_mapping_sums!C183</f>
        <v/>
      </c>
      <c r="B367">
        <f>internal_mapping_sums!D183</f>
        <v/>
      </c>
      <c r="C367">
        <f>internal_mapping_sums!B183</f>
        <v/>
      </c>
      <c r="D367" s="3" t="n"/>
      <c r="E367" s="3">
        <f>internal_mapping_sums!E183</f>
        <v/>
      </c>
      <c r="F367" s="3">
        <f>IF(D367&lt;&gt;"",D367,IF(E367&lt;&gt;"",-E367,""))</f>
        <v/>
      </c>
    </row>
    <row r="368">
      <c r="A368">
        <f>internal_mapping_sums!C184</f>
        <v/>
      </c>
      <c r="B368">
        <f>internal_mapping_sums!D184</f>
        <v/>
      </c>
      <c r="C368">
        <f>internal_mapping_sums!A184</f>
        <v/>
      </c>
      <c r="D368" s="3">
        <f>internal_mapping_sums!E184</f>
        <v/>
      </c>
      <c r="E368" s="3" t="n"/>
      <c r="F368" s="3">
        <f>IF(D368&lt;&gt;"",D368,IF(E368&lt;&gt;"",-E368,""))</f>
        <v/>
      </c>
    </row>
    <row r="369">
      <c r="A369">
        <f>internal_mapping_sums!C184</f>
        <v/>
      </c>
      <c r="B369">
        <f>internal_mapping_sums!D184</f>
        <v/>
      </c>
      <c r="C369">
        <f>internal_mapping_sums!B184</f>
        <v/>
      </c>
      <c r="D369" s="3" t="n"/>
      <c r="E369" s="3">
        <f>internal_mapping_sums!E184</f>
        <v/>
      </c>
      <c r="F369" s="3">
        <f>IF(D369&lt;&gt;"",D369,IF(E369&lt;&gt;"",-E369,""))</f>
        <v/>
      </c>
    </row>
    <row r="370">
      <c r="A370">
        <f>internal_mapping_sums!C185</f>
        <v/>
      </c>
      <c r="B370">
        <f>internal_mapping_sums!D185</f>
        <v/>
      </c>
      <c r="C370">
        <f>internal_mapping_sums!A185</f>
        <v/>
      </c>
      <c r="D370" s="3">
        <f>internal_mapping_sums!E185</f>
        <v/>
      </c>
      <c r="E370" s="3" t="n"/>
      <c r="F370" s="3">
        <f>IF(D370&lt;&gt;"",D370,IF(E370&lt;&gt;"",-E370,""))</f>
        <v/>
      </c>
    </row>
    <row r="371">
      <c r="A371">
        <f>internal_mapping_sums!C185</f>
        <v/>
      </c>
      <c r="B371">
        <f>internal_mapping_sums!D185</f>
        <v/>
      </c>
      <c r="C371">
        <f>internal_mapping_sums!B185</f>
        <v/>
      </c>
      <c r="D371" s="3" t="n"/>
      <c r="E371" s="3">
        <f>internal_mapping_sums!E185</f>
        <v/>
      </c>
      <c r="F371" s="3">
        <f>IF(D371&lt;&gt;"",D371,IF(E371&lt;&gt;"",-E371,""))</f>
        <v/>
      </c>
    </row>
    <row r="372">
      <c r="A372">
        <f>internal_mapping_sums!C186</f>
        <v/>
      </c>
      <c r="B372">
        <f>internal_mapping_sums!D186</f>
        <v/>
      </c>
      <c r="C372">
        <f>internal_mapping_sums!A186</f>
        <v/>
      </c>
      <c r="D372" s="3">
        <f>internal_mapping_sums!E186</f>
        <v/>
      </c>
      <c r="E372" s="3" t="n"/>
      <c r="F372" s="3">
        <f>IF(D372&lt;&gt;"",D372,IF(E372&lt;&gt;"",-E372,""))</f>
        <v/>
      </c>
    </row>
    <row r="373">
      <c r="A373">
        <f>internal_mapping_sums!C186</f>
        <v/>
      </c>
      <c r="B373">
        <f>internal_mapping_sums!D186</f>
        <v/>
      </c>
      <c r="C373">
        <f>internal_mapping_sums!B186</f>
        <v/>
      </c>
      <c r="D373" s="3" t="n"/>
      <c r="E373" s="3">
        <f>internal_mapping_sums!E186</f>
        <v/>
      </c>
      <c r="F373" s="3">
        <f>IF(D373&lt;&gt;"",D373,IF(E373&lt;&gt;"",-E373,""))</f>
        <v/>
      </c>
    </row>
    <row r="374">
      <c r="A374">
        <f>internal_mapping_sums!C187</f>
        <v/>
      </c>
      <c r="B374">
        <f>internal_mapping_sums!D187</f>
        <v/>
      </c>
      <c r="C374">
        <f>internal_mapping_sums!A187</f>
        <v/>
      </c>
      <c r="D374" s="3">
        <f>internal_mapping_sums!E187</f>
        <v/>
      </c>
      <c r="E374" s="3" t="n"/>
      <c r="F374" s="3">
        <f>IF(D374&lt;&gt;"",D374,IF(E374&lt;&gt;"",-E374,""))</f>
        <v/>
      </c>
    </row>
    <row r="375">
      <c r="A375">
        <f>internal_mapping_sums!C187</f>
        <v/>
      </c>
      <c r="B375">
        <f>internal_mapping_sums!D187</f>
        <v/>
      </c>
      <c r="C375">
        <f>internal_mapping_sums!B187</f>
        <v/>
      </c>
      <c r="D375" s="3" t="n"/>
      <c r="E375" s="3">
        <f>internal_mapping_sums!E187</f>
        <v/>
      </c>
      <c r="F375" s="3">
        <f>IF(D375&lt;&gt;"",D375,IF(E375&lt;&gt;"",-E375,""))</f>
        <v/>
      </c>
    </row>
    <row r="376">
      <c r="A376">
        <f>internal_mapping_sums!C188</f>
        <v/>
      </c>
      <c r="B376">
        <f>internal_mapping_sums!D188</f>
        <v/>
      </c>
      <c r="C376">
        <f>internal_mapping_sums!A188</f>
        <v/>
      </c>
      <c r="D376" s="3">
        <f>internal_mapping_sums!E188</f>
        <v/>
      </c>
      <c r="E376" s="3" t="n"/>
      <c r="F376" s="3">
        <f>IF(D376&lt;&gt;"",D376,IF(E376&lt;&gt;"",-E376,""))</f>
        <v/>
      </c>
    </row>
    <row r="377">
      <c r="A377">
        <f>internal_mapping_sums!C188</f>
        <v/>
      </c>
      <c r="B377">
        <f>internal_mapping_sums!D188</f>
        <v/>
      </c>
      <c r="C377">
        <f>internal_mapping_sums!B188</f>
        <v/>
      </c>
      <c r="D377" s="3" t="n"/>
      <c r="E377" s="3">
        <f>internal_mapping_sums!E188</f>
        <v/>
      </c>
      <c r="F377" s="3">
        <f>IF(D377&lt;&gt;"",D377,IF(E377&lt;&gt;"",-E377,""))</f>
        <v/>
      </c>
    </row>
    <row r="378">
      <c r="A378">
        <f>internal_mapping_sums!C189</f>
        <v/>
      </c>
      <c r="B378">
        <f>internal_mapping_sums!D189</f>
        <v/>
      </c>
      <c r="C378">
        <f>internal_mapping_sums!A189</f>
        <v/>
      </c>
      <c r="D378" s="3">
        <f>internal_mapping_sums!E189</f>
        <v/>
      </c>
      <c r="E378" s="3" t="n"/>
      <c r="F378" s="3">
        <f>IF(D378&lt;&gt;"",D378,IF(E378&lt;&gt;"",-E378,""))</f>
        <v/>
      </c>
    </row>
    <row r="379">
      <c r="A379">
        <f>internal_mapping_sums!C189</f>
        <v/>
      </c>
      <c r="B379">
        <f>internal_mapping_sums!D189</f>
        <v/>
      </c>
      <c r="C379">
        <f>internal_mapping_sums!B189</f>
        <v/>
      </c>
      <c r="D379" s="3" t="n"/>
      <c r="E379" s="3">
        <f>internal_mapping_sums!E189</f>
        <v/>
      </c>
      <c r="F379" s="3">
        <f>IF(D379&lt;&gt;"",D379,IF(E379&lt;&gt;"",-E379,""))</f>
        <v/>
      </c>
    </row>
    <row r="380">
      <c r="A380">
        <f>internal_mapping_sums!C190</f>
        <v/>
      </c>
      <c r="B380">
        <f>internal_mapping_sums!D190</f>
        <v/>
      </c>
      <c r="C380">
        <f>internal_mapping_sums!A190</f>
        <v/>
      </c>
      <c r="D380" s="3">
        <f>internal_mapping_sums!E190</f>
        <v/>
      </c>
      <c r="E380" s="3" t="n"/>
      <c r="F380" s="3">
        <f>IF(D380&lt;&gt;"",D380,IF(E380&lt;&gt;"",-E380,""))</f>
        <v/>
      </c>
    </row>
    <row r="381">
      <c r="A381">
        <f>internal_mapping_sums!C190</f>
        <v/>
      </c>
      <c r="B381">
        <f>internal_mapping_sums!D190</f>
        <v/>
      </c>
      <c r="C381">
        <f>internal_mapping_sums!B190</f>
        <v/>
      </c>
      <c r="D381" s="3" t="n"/>
      <c r="E381" s="3">
        <f>internal_mapping_sums!E190</f>
        <v/>
      </c>
      <c r="F381" s="3">
        <f>IF(D381&lt;&gt;"",D381,IF(E381&lt;&gt;"",-E381,""))</f>
        <v/>
      </c>
    </row>
    <row r="382">
      <c r="A382">
        <f>internal_mapping_sums!C191</f>
        <v/>
      </c>
      <c r="B382">
        <f>internal_mapping_sums!D191</f>
        <v/>
      </c>
      <c r="C382">
        <f>internal_mapping_sums!A191</f>
        <v/>
      </c>
      <c r="D382" s="3">
        <f>internal_mapping_sums!E191</f>
        <v/>
      </c>
      <c r="E382" s="3" t="n"/>
      <c r="F382" s="3">
        <f>IF(D382&lt;&gt;"",D382,IF(E382&lt;&gt;"",-E382,""))</f>
        <v/>
      </c>
    </row>
    <row r="383">
      <c r="A383">
        <f>internal_mapping_sums!C191</f>
        <v/>
      </c>
      <c r="B383">
        <f>internal_mapping_sums!D191</f>
        <v/>
      </c>
      <c r="C383">
        <f>internal_mapping_sums!B191</f>
        <v/>
      </c>
      <c r="D383" s="3" t="n"/>
      <c r="E383" s="3">
        <f>internal_mapping_sums!E191</f>
        <v/>
      </c>
      <c r="F383" s="3">
        <f>IF(D383&lt;&gt;"",D383,IF(E383&lt;&gt;"",-E383,""))</f>
        <v/>
      </c>
    </row>
    <row r="384">
      <c r="A384">
        <f>internal_mapping_sums!C192</f>
        <v/>
      </c>
      <c r="B384">
        <f>internal_mapping_sums!D192</f>
        <v/>
      </c>
      <c r="C384">
        <f>internal_mapping_sums!A192</f>
        <v/>
      </c>
      <c r="D384" s="3">
        <f>internal_mapping_sums!E192</f>
        <v/>
      </c>
      <c r="E384" s="3" t="n"/>
      <c r="F384" s="3">
        <f>IF(D384&lt;&gt;"",D384,IF(E384&lt;&gt;"",-E384,""))</f>
        <v/>
      </c>
    </row>
    <row r="385">
      <c r="A385">
        <f>internal_mapping_sums!C192</f>
        <v/>
      </c>
      <c r="B385">
        <f>internal_mapping_sums!D192</f>
        <v/>
      </c>
      <c r="C385">
        <f>internal_mapping_sums!B192</f>
        <v/>
      </c>
      <c r="D385" s="3" t="n"/>
      <c r="E385" s="3">
        <f>internal_mapping_sums!E192</f>
        <v/>
      </c>
      <c r="F385" s="3">
        <f>IF(D385&lt;&gt;"",D385,IF(E385&lt;&gt;"",-E385,""))</f>
        <v/>
      </c>
    </row>
    <row r="386">
      <c r="A386">
        <f>internal_mapping_sums!C193</f>
        <v/>
      </c>
      <c r="B386">
        <f>internal_mapping_sums!D193</f>
        <v/>
      </c>
      <c r="C386">
        <f>internal_mapping_sums!A193</f>
        <v/>
      </c>
      <c r="D386" s="3">
        <f>internal_mapping_sums!E193</f>
        <v/>
      </c>
      <c r="E386" s="3" t="n"/>
      <c r="F386" s="3">
        <f>IF(D386&lt;&gt;"",D386,IF(E386&lt;&gt;"",-E386,""))</f>
        <v/>
      </c>
    </row>
    <row r="387">
      <c r="A387">
        <f>internal_mapping_sums!C193</f>
        <v/>
      </c>
      <c r="B387">
        <f>internal_mapping_sums!D193</f>
        <v/>
      </c>
      <c r="C387">
        <f>internal_mapping_sums!B193</f>
        <v/>
      </c>
      <c r="D387" s="3" t="n"/>
      <c r="E387" s="3">
        <f>internal_mapping_sums!E193</f>
        <v/>
      </c>
      <c r="F387" s="3">
        <f>IF(D387&lt;&gt;"",D387,IF(E387&lt;&gt;"",-E387,""))</f>
        <v/>
      </c>
    </row>
    <row r="388">
      <c r="A388">
        <f>internal_mapping_sums!C194</f>
        <v/>
      </c>
      <c r="B388">
        <f>internal_mapping_sums!D194</f>
        <v/>
      </c>
      <c r="C388">
        <f>internal_mapping_sums!A194</f>
        <v/>
      </c>
      <c r="D388" s="3">
        <f>internal_mapping_sums!E194</f>
        <v/>
      </c>
      <c r="E388" s="3" t="n"/>
      <c r="F388" s="3">
        <f>IF(D388&lt;&gt;"",D388,IF(E388&lt;&gt;"",-E388,""))</f>
        <v/>
      </c>
    </row>
    <row r="389">
      <c r="A389">
        <f>internal_mapping_sums!C194</f>
        <v/>
      </c>
      <c r="B389">
        <f>internal_mapping_sums!D194</f>
        <v/>
      </c>
      <c r="C389">
        <f>internal_mapping_sums!B194</f>
        <v/>
      </c>
      <c r="D389" s="3" t="n"/>
      <c r="E389" s="3">
        <f>internal_mapping_sums!E194</f>
        <v/>
      </c>
      <c r="F389" s="3">
        <f>IF(D389&lt;&gt;"",D389,IF(E389&lt;&gt;"",-E389,""))</f>
        <v/>
      </c>
    </row>
    <row r="390">
      <c r="A390">
        <f>internal_mapping_sums!C195</f>
        <v/>
      </c>
      <c r="B390">
        <f>internal_mapping_sums!D195</f>
        <v/>
      </c>
      <c r="C390">
        <f>internal_mapping_sums!A195</f>
        <v/>
      </c>
      <c r="D390" s="3">
        <f>internal_mapping_sums!E195</f>
        <v/>
      </c>
      <c r="E390" s="3" t="n"/>
      <c r="F390" s="3">
        <f>IF(D390&lt;&gt;"",D390,IF(E390&lt;&gt;"",-E390,""))</f>
        <v/>
      </c>
    </row>
    <row r="391">
      <c r="A391">
        <f>internal_mapping_sums!C195</f>
        <v/>
      </c>
      <c r="B391">
        <f>internal_mapping_sums!D195</f>
        <v/>
      </c>
      <c r="C391">
        <f>internal_mapping_sums!B195</f>
        <v/>
      </c>
      <c r="D391" s="3" t="n"/>
      <c r="E391" s="3">
        <f>internal_mapping_sums!E195</f>
        <v/>
      </c>
      <c r="F391" s="3">
        <f>IF(D391&lt;&gt;"",D391,IF(E391&lt;&gt;"",-E391,""))</f>
        <v/>
      </c>
    </row>
    <row r="392">
      <c r="A392">
        <f>internal_mapping_sums!C196</f>
        <v/>
      </c>
      <c r="B392">
        <f>internal_mapping_sums!D196</f>
        <v/>
      </c>
      <c r="C392">
        <f>internal_mapping_sums!A196</f>
        <v/>
      </c>
      <c r="D392" s="3">
        <f>internal_mapping_sums!E196</f>
        <v/>
      </c>
      <c r="E392" s="3" t="n"/>
      <c r="F392" s="3">
        <f>IF(D392&lt;&gt;"",D392,IF(E392&lt;&gt;"",-E392,""))</f>
        <v/>
      </c>
    </row>
    <row r="393">
      <c r="A393">
        <f>internal_mapping_sums!C196</f>
        <v/>
      </c>
      <c r="B393">
        <f>internal_mapping_sums!D196</f>
        <v/>
      </c>
      <c r="C393">
        <f>internal_mapping_sums!B196</f>
        <v/>
      </c>
      <c r="D393" s="3" t="n"/>
      <c r="E393" s="3">
        <f>internal_mapping_sums!E196</f>
        <v/>
      </c>
      <c r="F393" s="3">
        <f>IF(D393&lt;&gt;"",D393,IF(E393&lt;&gt;"",-E393,""))</f>
        <v/>
      </c>
    </row>
    <row r="394">
      <c r="A394">
        <f>internal_mapping_sums!C197</f>
        <v/>
      </c>
      <c r="B394">
        <f>internal_mapping_sums!D197</f>
        <v/>
      </c>
      <c r="C394">
        <f>internal_mapping_sums!A197</f>
        <v/>
      </c>
      <c r="D394" s="3">
        <f>internal_mapping_sums!E197</f>
        <v/>
      </c>
      <c r="E394" s="3" t="n"/>
      <c r="F394" s="3">
        <f>IF(D394&lt;&gt;"",D394,IF(E394&lt;&gt;"",-E394,""))</f>
        <v/>
      </c>
    </row>
    <row r="395">
      <c r="A395">
        <f>internal_mapping_sums!C197</f>
        <v/>
      </c>
      <c r="B395">
        <f>internal_mapping_sums!D197</f>
        <v/>
      </c>
      <c r="C395">
        <f>internal_mapping_sums!B197</f>
        <v/>
      </c>
      <c r="D395" s="3" t="n"/>
      <c r="E395" s="3">
        <f>internal_mapping_sums!E197</f>
        <v/>
      </c>
      <c r="F395" s="3">
        <f>IF(D395&lt;&gt;"",D395,IF(E395&lt;&gt;"",-E395,""))</f>
        <v/>
      </c>
    </row>
    <row r="396">
      <c r="A396">
        <f>internal_mapping_sums!C198</f>
        <v/>
      </c>
      <c r="B396">
        <f>internal_mapping_sums!D198</f>
        <v/>
      </c>
      <c r="C396">
        <f>internal_mapping_sums!A198</f>
        <v/>
      </c>
      <c r="D396" s="3">
        <f>internal_mapping_sums!E198</f>
        <v/>
      </c>
      <c r="E396" s="3" t="n"/>
      <c r="F396" s="3">
        <f>IF(D396&lt;&gt;"",D396,IF(E396&lt;&gt;"",-E396,""))</f>
        <v/>
      </c>
    </row>
    <row r="397">
      <c r="A397">
        <f>internal_mapping_sums!C198</f>
        <v/>
      </c>
      <c r="B397">
        <f>internal_mapping_sums!D198</f>
        <v/>
      </c>
      <c r="C397">
        <f>internal_mapping_sums!B198</f>
        <v/>
      </c>
      <c r="D397" s="3" t="n"/>
      <c r="E397" s="3">
        <f>internal_mapping_sums!E198</f>
        <v/>
      </c>
      <c r="F397" s="3">
        <f>IF(D397&lt;&gt;"",D397,IF(E397&lt;&gt;"",-E397,""))</f>
        <v/>
      </c>
    </row>
    <row r="398">
      <c r="A398">
        <f>internal_mapping_sums!C199</f>
        <v/>
      </c>
      <c r="B398">
        <f>internal_mapping_sums!D199</f>
        <v/>
      </c>
      <c r="C398">
        <f>internal_mapping_sums!A199</f>
        <v/>
      </c>
      <c r="D398" s="3">
        <f>internal_mapping_sums!E199</f>
        <v/>
      </c>
      <c r="E398" s="3" t="n"/>
      <c r="F398" s="3">
        <f>IF(D398&lt;&gt;"",D398,IF(E398&lt;&gt;"",-E398,""))</f>
        <v/>
      </c>
    </row>
    <row r="399">
      <c r="A399">
        <f>internal_mapping_sums!C199</f>
        <v/>
      </c>
      <c r="B399">
        <f>internal_mapping_sums!D199</f>
        <v/>
      </c>
      <c r="C399">
        <f>internal_mapping_sums!B199</f>
        <v/>
      </c>
      <c r="D399" s="3" t="n"/>
      <c r="E399" s="3">
        <f>internal_mapping_sums!E199</f>
        <v/>
      </c>
      <c r="F399" s="3">
        <f>IF(D399&lt;&gt;"",D399,IF(E399&lt;&gt;"",-E399,""))</f>
        <v/>
      </c>
    </row>
    <row r="400">
      <c r="A400">
        <f>internal_mapping_sums!C200</f>
        <v/>
      </c>
      <c r="B400">
        <f>internal_mapping_sums!D200</f>
        <v/>
      </c>
      <c r="C400">
        <f>internal_mapping_sums!A200</f>
        <v/>
      </c>
      <c r="D400" s="3">
        <f>internal_mapping_sums!E200</f>
        <v/>
      </c>
      <c r="E400" s="3" t="n"/>
      <c r="F400" s="3">
        <f>IF(D400&lt;&gt;"",D400,IF(E400&lt;&gt;"",-E400,""))</f>
        <v/>
      </c>
    </row>
    <row r="401">
      <c r="A401">
        <f>internal_mapping_sums!C200</f>
        <v/>
      </c>
      <c r="B401">
        <f>internal_mapping_sums!D200</f>
        <v/>
      </c>
      <c r="C401">
        <f>internal_mapping_sums!B200</f>
        <v/>
      </c>
      <c r="D401" s="3" t="n"/>
      <c r="E401" s="3">
        <f>internal_mapping_sums!E200</f>
        <v/>
      </c>
      <c r="F401" s="3">
        <f>IF(D401&lt;&gt;"",D401,IF(E401&lt;&gt;"",-E401,""))</f>
        <v/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sheetData>
    <row r="1">
      <c r="A1">
        <f>IF(Mapping!$B2="income","BCA-1234567890",Mapping!$F2)</f>
        <v/>
      </c>
      <c r="B1">
        <f>IF(Mapping!$B2="income",Mapping!$F2,"BCA-1234567890")</f>
        <v/>
      </c>
      <c r="C1" t="n">
        <v>7</v>
      </c>
      <c r="D1" t="n">
        <v>2025</v>
      </c>
      <c r="E1">
        <f>ABS(Mapping!$E2)</f>
        <v/>
      </c>
    </row>
    <row r="2">
      <c r="A2">
        <f>IF(Mapping!$B3="income","BCA-1234567890",Mapping!$F3)</f>
        <v/>
      </c>
      <c r="B2">
        <f>IF(Mapping!$B3="income",Mapping!$F3,"BCA-1234567890")</f>
        <v/>
      </c>
      <c r="C2" t="n">
        <v>7</v>
      </c>
      <c r="D2" t="n">
        <v>2025</v>
      </c>
      <c r="E2">
        <f>ABS(Mapping!$E3)</f>
        <v/>
      </c>
    </row>
    <row r="3">
      <c r="A3">
        <f>IF(Mapping!$B4="income","BCA-1234567890",Mapping!$F4)</f>
        <v/>
      </c>
      <c r="B3">
        <f>IF(Mapping!$B4="income",Mapping!$F4,"BCA-1234567890")</f>
        <v/>
      </c>
      <c r="C3" t="n">
        <v>7</v>
      </c>
      <c r="D3" t="n">
        <v>2025</v>
      </c>
      <c r="E3">
        <f>ABS(Mapping!$E4)</f>
        <v/>
      </c>
    </row>
    <row r="4">
      <c r="A4">
        <f>IF(Mapping!$B5="income","BCA-1234567890",Mapping!$F5)</f>
        <v/>
      </c>
      <c r="B4">
        <f>IF(Mapping!$B5="income",Mapping!$F5,"BCA-1234567890")</f>
        <v/>
      </c>
      <c r="C4" t="n">
        <v>7</v>
      </c>
      <c r="D4" t="n">
        <v>2025</v>
      </c>
      <c r="E4">
        <f>ABS(Mapping!$E5)</f>
        <v/>
      </c>
    </row>
    <row r="5">
      <c r="A5">
        <f>IF(Mapping!$B6="income","BCA-1234567890",Mapping!$F6)</f>
        <v/>
      </c>
      <c r="B5">
        <f>IF(Mapping!$B6="income",Mapping!$F6,"BCA-1234567890")</f>
        <v/>
      </c>
      <c r="C5" t="n">
        <v>7</v>
      </c>
      <c r="D5" t="n">
        <v>2025</v>
      </c>
      <c r="E5">
        <f>ABS(Mapping!$E6)</f>
        <v/>
      </c>
    </row>
    <row r="6">
      <c r="A6">
        <f>IF(Mapping!$B7="income","BCA-1234567890",Mapping!$F7)</f>
        <v/>
      </c>
      <c r="B6">
        <f>IF(Mapping!$B7="income",Mapping!$F7,"BCA-1234567890")</f>
        <v/>
      </c>
      <c r="C6" t="n">
        <v>7</v>
      </c>
      <c r="D6" t="n">
        <v>2025</v>
      </c>
      <c r="E6">
        <f>ABS(Mapping!$E7)</f>
        <v/>
      </c>
    </row>
    <row r="7">
      <c r="A7">
        <f>IF(Mapping!$B8="income","BCA-1234567890",Mapping!$F8)</f>
        <v/>
      </c>
      <c r="B7">
        <f>IF(Mapping!$B8="income",Mapping!$F8,"BCA-1234567890")</f>
        <v/>
      </c>
      <c r="C7" t="n">
        <v>7</v>
      </c>
      <c r="D7" t="n">
        <v>2025</v>
      </c>
      <c r="E7">
        <f>ABS(Mapping!$E8)</f>
        <v/>
      </c>
    </row>
    <row r="8">
      <c r="A8">
        <f>IF(Mapping!$B9="income","BCA-1234567890",Mapping!$F9)</f>
        <v/>
      </c>
      <c r="B8">
        <f>IF(Mapping!$B9="income",Mapping!$F9,"BCA-1234567890")</f>
        <v/>
      </c>
      <c r="C8" t="n">
        <v>7</v>
      </c>
      <c r="D8" t="n">
        <v>2025</v>
      </c>
      <c r="E8">
        <f>ABS(Mapping!$E9)</f>
        <v/>
      </c>
    </row>
    <row r="9">
      <c r="A9">
        <f>IF(Mapping!$B10="income","BCA-1234567890",Mapping!$F10)</f>
        <v/>
      </c>
      <c r="B9">
        <f>IF(Mapping!$B10="income",Mapping!$F10,"BCA-1234567890")</f>
        <v/>
      </c>
      <c r="C9" t="n">
        <v>7</v>
      </c>
      <c r="D9" t="n">
        <v>2025</v>
      </c>
      <c r="E9">
        <f>ABS(Mapping!$E10)</f>
        <v/>
      </c>
    </row>
    <row r="10">
      <c r="A10">
        <f>IF(Mapping!$B11="income","BCA-1234567890",Mapping!$F11)</f>
        <v/>
      </c>
      <c r="B10">
        <f>IF(Mapping!$B11="income",Mapping!$F11,"BCA-1234567890")</f>
        <v/>
      </c>
      <c r="C10" t="n">
        <v>7</v>
      </c>
      <c r="D10" t="n">
        <v>2025</v>
      </c>
      <c r="E10">
        <f>ABS(Mapping!$E11)</f>
        <v/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2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BCA-1234567890</t>
        </is>
      </c>
      <c r="B1" t="inlineStr">
        <is>
          <t>Petty Cash</t>
        </is>
      </c>
      <c r="C1" t="n">
        <v>7</v>
      </c>
      <c r="D1" t="n">
        <v>2025</v>
      </c>
      <c r="E1">
        <f>COUNTIFS(internal_src_dst!$A:$A,$A1,internal_src_dst!$B:$B,$B1,internal_src_dst!$C:$C,$C1,internal_src_dst!$D:$D,$D1)</f>
        <v/>
      </c>
      <c r="F1">
        <f>SUMIFS(internal_src_dst!$E:$E,internal_src_dst!$A:$A,$A1,internal_src_dst!$B:$B,$B1,internal_src_dst!$C:$C,$C1,internal_src_dst!$D:$D,$D1)</f>
        <v/>
      </c>
      <c r="G1">
        <f>IF(E1&gt;0,F1,"")</f>
        <v/>
      </c>
      <c r="H1">
        <f>IF(ROW(A1)&gt;$I$200,"",IFERROR(MATCH(ROW(A1)-1,$I$1:$I$200,1),0)+1)</f>
        <v/>
      </c>
      <c r="I1">
        <f>IF(G1&lt;&gt;"",1,0)</f>
        <v/>
      </c>
    </row>
    <row r="2">
      <c r="A2" t="inlineStr">
        <is>
          <t>BCA-1234567890</t>
        </is>
      </c>
      <c r="B2" t="inlineStr">
        <is>
          <t>Uang Tunai Valas</t>
        </is>
      </c>
      <c r="C2" t="n">
        <v>7</v>
      </c>
      <c r="D2" t="n">
        <v>2025</v>
      </c>
      <c r="E2">
        <f>COUNTIFS(internal_src_dst!$A:$A,$A2,internal_src_dst!$B:$B,$B2,internal_src_dst!$C:$C,$C2,internal_src_dst!$D:$D,$D2)</f>
        <v/>
      </c>
      <c r="F2">
        <f>SUMIFS(internal_src_dst!$E:$E,internal_src_dst!$A:$A,$A2,internal_src_dst!$B:$B,$B2,internal_src_dst!$C:$C,$C2,internal_src_dst!$D:$D,$D2)</f>
        <v/>
      </c>
      <c r="G2">
        <f>IF(E2&gt;0,F2,"")</f>
        <v/>
      </c>
      <c r="H2">
        <f>IF(ROW(A2)&gt;$I$200,"",IFERROR(MATCH(ROW(A2)-1,$I$1:$I$200,1),0)+1)</f>
        <v/>
      </c>
      <c r="I2">
        <f>I1+IF(G2&lt;&gt;"",1,0)</f>
        <v/>
      </c>
    </row>
    <row r="3">
      <c r="A3" t="inlineStr">
        <is>
          <t>BCA-1234567890</t>
        </is>
      </c>
      <c r="B3" t="inlineStr">
        <is>
          <t>Rekening Bank Hutang</t>
        </is>
      </c>
      <c r="C3" t="n">
        <v>7</v>
      </c>
      <c r="D3" t="n">
        <v>2025</v>
      </c>
      <c r="E3">
        <f>COUNTIFS(internal_src_dst!$A:$A,$A3,internal_src_dst!$B:$B,$B3,internal_src_dst!$C:$C,$C3,internal_src_dst!$D:$D,$D3)</f>
        <v/>
      </c>
      <c r="F3">
        <f>SUMIFS(internal_src_dst!$E:$E,internal_src_dst!$A:$A,$A3,internal_src_dst!$B:$B,$B3,internal_src_dst!$C:$C,$C3,internal_src_dst!$D:$D,$D3)</f>
        <v/>
      </c>
      <c r="G3">
        <f>IF(E3&gt;0,F3,"")</f>
        <v/>
      </c>
      <c r="H3">
        <f>IF(ROW(A3)&gt;$I$200,"",IFERROR(MATCH(ROW(A3)-1,$I$1:$I$200,1),0)+1)</f>
        <v/>
      </c>
      <c r="I3">
        <f>I2+IF(G3&lt;&gt;"",1,0)</f>
        <v/>
      </c>
    </row>
    <row r="4">
      <c r="A4" t="inlineStr">
        <is>
          <t>BCA-1234567890</t>
        </is>
      </c>
      <c r="B4" t="inlineStr">
        <is>
          <t>Piutang Usaha</t>
        </is>
      </c>
      <c r="C4" t="n">
        <v>7</v>
      </c>
      <c r="D4" t="n">
        <v>2025</v>
      </c>
      <c r="E4">
        <f>COUNTIFS(internal_src_dst!$A:$A,$A4,internal_src_dst!$B:$B,$B4,internal_src_dst!$C:$C,$C4,internal_src_dst!$D:$D,$D4)</f>
        <v/>
      </c>
      <c r="F4">
        <f>SUMIFS(internal_src_dst!$E:$E,internal_src_dst!$A:$A,$A4,internal_src_dst!$B:$B,$B4,internal_src_dst!$C:$C,$C4,internal_src_dst!$D:$D,$D4)</f>
        <v/>
      </c>
      <c r="G4">
        <f>IF(E4&gt;0,F4,"")</f>
        <v/>
      </c>
      <c r="H4">
        <f>IF(ROW(A4)&gt;$I$200,"",IFERROR(MATCH(ROW(A4)-1,$I$1:$I$200,1),0)+1)</f>
        <v/>
      </c>
      <c r="I4">
        <f>I3+IF(G4&lt;&gt;"",1,0)</f>
        <v/>
      </c>
    </row>
    <row r="5">
      <c r="A5" t="inlineStr">
        <is>
          <t>BCA-1234567890</t>
        </is>
      </c>
      <c r="B5" t="inlineStr">
        <is>
          <t>Persediaan</t>
        </is>
      </c>
      <c r="C5" t="n">
        <v>7</v>
      </c>
      <c r="D5" t="n">
        <v>2025</v>
      </c>
      <c r="E5">
        <f>COUNTIFS(internal_src_dst!$A:$A,$A5,internal_src_dst!$B:$B,$B5,internal_src_dst!$C:$C,$C5,internal_src_dst!$D:$D,$D5)</f>
        <v/>
      </c>
      <c r="F5">
        <f>SUMIFS(internal_src_dst!$E:$E,internal_src_dst!$A:$A,$A5,internal_src_dst!$B:$B,$B5,internal_src_dst!$C:$C,$C5,internal_src_dst!$D:$D,$D5)</f>
        <v/>
      </c>
      <c r="G5">
        <f>IF(E5&gt;0,F5,"")</f>
        <v/>
      </c>
      <c r="H5">
        <f>IF(ROW(A5)&gt;$I$200,"",IFERROR(MATCH(ROW(A5)-1,$I$1:$I$200,1),0)+1)</f>
        <v/>
      </c>
      <c r="I5">
        <f>I4+IF(G5&lt;&gt;"",1,0)</f>
        <v/>
      </c>
    </row>
    <row r="6">
      <c r="A6" t="inlineStr">
        <is>
          <t>BCA-1234567890</t>
        </is>
      </c>
      <c r="B6" t="inlineStr">
        <is>
          <t>Piutang Lain-Lain</t>
        </is>
      </c>
      <c r="C6" t="n">
        <v>7</v>
      </c>
      <c r="D6" t="n">
        <v>2025</v>
      </c>
      <c r="E6">
        <f>COUNTIFS(internal_src_dst!$A:$A,$A6,internal_src_dst!$B:$B,$B6,internal_src_dst!$C:$C,$C6,internal_src_dst!$D:$D,$D6)</f>
        <v/>
      </c>
      <c r="F6">
        <f>SUMIFS(internal_src_dst!$E:$E,internal_src_dst!$A:$A,$A6,internal_src_dst!$B:$B,$B6,internal_src_dst!$C:$C,$C6,internal_src_dst!$D:$D,$D6)</f>
        <v/>
      </c>
      <c r="G6">
        <f>IF(E6&gt;0,F6,"")</f>
        <v/>
      </c>
      <c r="H6">
        <f>IF(ROW(A6)&gt;$I$200,"",IFERROR(MATCH(ROW(A6)-1,$I$1:$I$200,1),0)+1)</f>
        <v/>
      </c>
      <c r="I6">
        <f>I5+IF(G6&lt;&gt;"",1,0)</f>
        <v/>
      </c>
    </row>
    <row r="7">
      <c r="A7" t="inlineStr">
        <is>
          <t>BCA-1234567890</t>
        </is>
      </c>
      <c r="B7" t="inlineStr">
        <is>
          <t>Piutang Pemegang Saham</t>
        </is>
      </c>
      <c r="C7" t="n">
        <v>7</v>
      </c>
      <c r="D7" t="n">
        <v>2025</v>
      </c>
      <c r="E7">
        <f>COUNTIFS(internal_src_dst!$A:$A,$A7,internal_src_dst!$B:$B,$B7,internal_src_dst!$C:$C,$C7,internal_src_dst!$D:$D,$D7)</f>
        <v/>
      </c>
      <c r="F7">
        <f>SUMIFS(internal_src_dst!$E:$E,internal_src_dst!$A:$A,$A7,internal_src_dst!$B:$B,$B7,internal_src_dst!$C:$C,$C7,internal_src_dst!$D:$D,$D7)</f>
        <v/>
      </c>
      <c r="G7">
        <f>IF(E7&gt;0,F7,"")</f>
        <v/>
      </c>
      <c r="H7">
        <f>IF(ROW(A7)&gt;$I$200,"",IFERROR(MATCH(ROW(A7)-1,$I$1:$I$200,1),0)+1)</f>
        <v/>
      </c>
      <c r="I7">
        <f>I6+IF(G7&lt;&gt;"",1,0)</f>
        <v/>
      </c>
    </row>
    <row r="8">
      <c r="A8" t="inlineStr">
        <is>
          <t>BCA-1234567890</t>
        </is>
      </c>
      <c r="B8" t="inlineStr">
        <is>
          <t>PPN Masukan</t>
        </is>
      </c>
      <c r="C8" t="n">
        <v>7</v>
      </c>
      <c r="D8" t="n">
        <v>2025</v>
      </c>
      <c r="E8">
        <f>COUNTIFS(internal_src_dst!$A:$A,$A8,internal_src_dst!$B:$B,$B8,internal_src_dst!$C:$C,$C8,internal_src_dst!$D:$D,$D8)</f>
        <v/>
      </c>
      <c r="F8">
        <f>SUMIFS(internal_src_dst!$E:$E,internal_src_dst!$A:$A,$A8,internal_src_dst!$B:$B,$B8,internal_src_dst!$C:$C,$C8,internal_src_dst!$D:$D,$D8)</f>
        <v/>
      </c>
      <c r="G8">
        <f>IF(E8&gt;0,F8,"")</f>
        <v/>
      </c>
      <c r="H8">
        <f>IF(ROW(A8)&gt;$I$200,"",IFERROR(MATCH(ROW(A8)-1,$I$1:$I$200,1),0)+1)</f>
        <v/>
      </c>
      <c r="I8">
        <f>I7+IF(G8&lt;&gt;"",1,0)</f>
        <v/>
      </c>
    </row>
    <row r="9">
      <c r="A9" t="inlineStr">
        <is>
          <t>BCA-1234567890</t>
        </is>
      </c>
      <c r="B9" t="inlineStr">
        <is>
          <t>Pajak dibayar dimuka</t>
        </is>
      </c>
      <c r="C9" t="n">
        <v>7</v>
      </c>
      <c r="D9" t="n">
        <v>2025</v>
      </c>
      <c r="E9">
        <f>COUNTIFS(internal_src_dst!$A:$A,$A9,internal_src_dst!$B:$B,$B9,internal_src_dst!$C:$C,$C9,internal_src_dst!$D:$D,$D9)</f>
        <v/>
      </c>
      <c r="F9">
        <f>SUMIFS(internal_src_dst!$E:$E,internal_src_dst!$A:$A,$A9,internal_src_dst!$B:$B,$B9,internal_src_dst!$C:$C,$C9,internal_src_dst!$D:$D,$D9)</f>
        <v/>
      </c>
      <c r="G9">
        <f>IF(E9&gt;0,F9,"")</f>
        <v/>
      </c>
      <c r="H9">
        <f>IF(ROW(A9)&gt;$I$200,"",IFERROR(MATCH(ROW(A9)-1,$I$1:$I$200,1),0)+1)</f>
        <v/>
      </c>
      <c r="I9">
        <f>I8+IF(G9&lt;&gt;"",1,0)</f>
        <v/>
      </c>
    </row>
    <row r="10">
      <c r="A10" t="inlineStr">
        <is>
          <t>BCA-1234567890</t>
        </is>
      </c>
      <c r="B10" t="inlineStr">
        <is>
          <t>Biaya dibayar dimuka</t>
        </is>
      </c>
      <c r="C10" t="n">
        <v>7</v>
      </c>
      <c r="D10" t="n">
        <v>2025</v>
      </c>
      <c r="E10">
        <f>COUNTIFS(internal_src_dst!$A:$A,$A10,internal_src_dst!$B:$B,$B10,internal_src_dst!$C:$C,$C10,internal_src_dst!$D:$D,$D10)</f>
        <v/>
      </c>
      <c r="F10">
        <f>SUMIFS(internal_src_dst!$E:$E,internal_src_dst!$A:$A,$A10,internal_src_dst!$B:$B,$B10,internal_src_dst!$C:$C,$C10,internal_src_dst!$D:$D,$D10)</f>
        <v/>
      </c>
      <c r="G10">
        <f>IF(E10&gt;0,F10,"")</f>
        <v/>
      </c>
      <c r="H10">
        <f>IF(ROW(A10)&gt;$I$200,"",IFERROR(MATCH(ROW(A10)-1,$I$1:$I$200,1),0)+1)</f>
        <v/>
      </c>
      <c r="I10">
        <f>I9+IF(G10&lt;&gt;"",1,0)</f>
        <v/>
      </c>
    </row>
    <row r="11">
      <c r="A11" t="inlineStr">
        <is>
          <t>BCA-1234567890</t>
        </is>
      </c>
      <c r="B11" t="inlineStr">
        <is>
          <t>Security Deposit</t>
        </is>
      </c>
      <c r="C11" t="n">
        <v>7</v>
      </c>
      <c r="D11" t="n">
        <v>2025</v>
      </c>
      <c r="E11">
        <f>COUNTIFS(internal_src_dst!$A:$A,$A11,internal_src_dst!$B:$B,$B11,internal_src_dst!$C:$C,$C11,internal_src_dst!$D:$D,$D11)</f>
        <v/>
      </c>
      <c r="F11">
        <f>SUMIFS(internal_src_dst!$E:$E,internal_src_dst!$A:$A,$A11,internal_src_dst!$B:$B,$B11,internal_src_dst!$C:$C,$C11,internal_src_dst!$D:$D,$D11)</f>
        <v/>
      </c>
      <c r="G11">
        <f>IF(E11&gt;0,F11,"")</f>
        <v/>
      </c>
      <c r="H11">
        <f>IF(ROW(A11)&gt;$I$200,"",IFERROR(MATCH(ROW(A11)-1,$I$1:$I$200,1),0)+1)</f>
        <v/>
      </c>
      <c r="I11">
        <f>I10+IF(G11&lt;&gt;"",1,0)</f>
        <v/>
      </c>
    </row>
    <row r="12">
      <c r="A12" t="inlineStr">
        <is>
          <t>BCA-1234567890</t>
        </is>
      </c>
      <c r="B12" t="inlineStr">
        <is>
          <t>Transaksi Intracompany out</t>
        </is>
      </c>
      <c r="C12" t="n">
        <v>7</v>
      </c>
      <c r="D12" t="n">
        <v>2025</v>
      </c>
      <c r="E12">
        <f>COUNTIFS(internal_src_dst!$A:$A,$A12,internal_src_dst!$B:$B,$B12,internal_src_dst!$C:$C,$C12,internal_src_dst!$D:$D,$D12)</f>
        <v/>
      </c>
      <c r="F12">
        <f>SUMIFS(internal_src_dst!$E:$E,internal_src_dst!$A:$A,$A12,internal_src_dst!$B:$B,$B12,internal_src_dst!$C:$C,$C12,internal_src_dst!$D:$D,$D12)</f>
        <v/>
      </c>
      <c r="G12">
        <f>IF(E12&gt;0,F12,"")</f>
        <v/>
      </c>
      <c r="H12">
        <f>IF(ROW(A12)&gt;$I$200,"",IFERROR(MATCH(ROW(A12)-1,$I$1:$I$200,1),0)+1)</f>
        <v/>
      </c>
      <c r="I12">
        <f>I11+IF(G12&lt;&gt;"",1,0)</f>
        <v/>
      </c>
    </row>
    <row r="13">
      <c r="A13" t="inlineStr">
        <is>
          <t>BCA-1234567890</t>
        </is>
      </c>
      <c r="B13" t="inlineStr">
        <is>
          <t>Investasi Saham</t>
        </is>
      </c>
      <c r="C13" t="n">
        <v>7</v>
      </c>
      <c r="D13" t="n">
        <v>2025</v>
      </c>
      <c r="E13">
        <f>COUNTIFS(internal_src_dst!$A:$A,$A13,internal_src_dst!$B:$B,$B13,internal_src_dst!$C:$C,$C13,internal_src_dst!$D:$D,$D13)</f>
        <v/>
      </c>
      <c r="F13">
        <f>SUMIFS(internal_src_dst!$E:$E,internal_src_dst!$A:$A,$A13,internal_src_dst!$B:$B,$B13,internal_src_dst!$C:$C,$C13,internal_src_dst!$D:$D,$D13)</f>
        <v/>
      </c>
      <c r="G13">
        <f>IF(E13&gt;0,F13,"")</f>
        <v/>
      </c>
      <c r="H13">
        <f>IF(ROW(A13)&gt;$I$200,"",IFERROR(MATCH(ROW(A13)-1,$I$1:$I$200,1),0)+1)</f>
        <v/>
      </c>
      <c r="I13">
        <f>I12+IF(G13&lt;&gt;"",1,0)</f>
        <v/>
      </c>
    </row>
    <row r="14">
      <c r="A14" t="inlineStr">
        <is>
          <t>BCA-1234567890</t>
        </is>
      </c>
      <c r="B14" t="inlineStr">
        <is>
          <t>Investasi Emas</t>
        </is>
      </c>
      <c r="C14" t="n">
        <v>7</v>
      </c>
      <c r="D14" t="n">
        <v>2025</v>
      </c>
      <c r="E14">
        <f>COUNTIFS(internal_src_dst!$A:$A,$A14,internal_src_dst!$B:$B,$B14,internal_src_dst!$C:$C,$C14,internal_src_dst!$D:$D,$D14)</f>
        <v/>
      </c>
      <c r="F14">
        <f>SUMIFS(internal_src_dst!$E:$E,internal_src_dst!$A:$A,$A14,internal_src_dst!$B:$B,$B14,internal_src_dst!$C:$C,$C14,internal_src_dst!$D:$D,$D14)</f>
        <v/>
      </c>
      <c r="G14">
        <f>IF(E14&gt;0,F14,"")</f>
        <v/>
      </c>
      <c r="H14">
        <f>IF(ROW(A14)&gt;$I$200,"",IFERROR(MATCH(ROW(A14)-1,$I$1:$I$200,1),0)+1)</f>
        <v/>
      </c>
      <c r="I14">
        <f>I13+IF(G14&lt;&gt;"",1,0)</f>
        <v/>
      </c>
    </row>
    <row r="15">
      <c r="A15" t="inlineStr">
        <is>
          <t>BCA-1234567890</t>
        </is>
      </c>
      <c r="B15" t="inlineStr">
        <is>
          <t>Peralatan Kantor</t>
        </is>
      </c>
      <c r="C15" t="n">
        <v>7</v>
      </c>
      <c r="D15" t="n">
        <v>2025</v>
      </c>
      <c r="E15">
        <f>COUNTIFS(internal_src_dst!$A:$A,$A15,internal_src_dst!$B:$B,$B15,internal_src_dst!$C:$C,$C15,internal_src_dst!$D:$D,$D15)</f>
        <v/>
      </c>
      <c r="F15">
        <f>SUMIFS(internal_src_dst!$E:$E,internal_src_dst!$A:$A,$A15,internal_src_dst!$B:$B,$B15,internal_src_dst!$C:$C,$C15,internal_src_dst!$D:$D,$D15)</f>
        <v/>
      </c>
      <c r="G15">
        <f>IF(E15&gt;0,F15,"")</f>
        <v/>
      </c>
      <c r="H15">
        <f>IF(ROW(A15)&gt;$I$200,"",IFERROR(MATCH(ROW(A15)-1,$I$1:$I$200,1),0)+1)</f>
        <v/>
      </c>
      <c r="I15">
        <f>I14+IF(G15&lt;&gt;"",1,0)</f>
        <v/>
      </c>
    </row>
    <row r="16">
      <c r="A16" t="inlineStr">
        <is>
          <t>BCA-1234567890</t>
        </is>
      </c>
      <c r="B16" t="inlineStr">
        <is>
          <t>Komputer</t>
        </is>
      </c>
      <c r="C16" t="n">
        <v>7</v>
      </c>
      <c r="D16" t="n">
        <v>2025</v>
      </c>
      <c r="E16">
        <f>COUNTIFS(internal_src_dst!$A:$A,$A16,internal_src_dst!$B:$B,$B16,internal_src_dst!$C:$C,$C16,internal_src_dst!$D:$D,$D16)</f>
        <v/>
      </c>
      <c r="F16">
        <f>SUMIFS(internal_src_dst!$E:$E,internal_src_dst!$A:$A,$A16,internal_src_dst!$B:$B,$B16,internal_src_dst!$C:$C,$C16,internal_src_dst!$D:$D,$D16)</f>
        <v/>
      </c>
      <c r="G16">
        <f>IF(E16&gt;0,F16,"")</f>
        <v/>
      </c>
      <c r="H16">
        <f>IF(ROW(A16)&gt;$I$200,"",IFERROR(MATCH(ROW(A16)-1,$I$1:$I$200,1),0)+1)</f>
        <v/>
      </c>
      <c r="I16">
        <f>I15+IF(G16&lt;&gt;"",1,0)</f>
        <v/>
      </c>
    </row>
    <row r="17">
      <c r="A17" t="inlineStr">
        <is>
          <t>BCA-1234567890</t>
        </is>
      </c>
      <c r="B17" t="inlineStr">
        <is>
          <t>Inventaris Kantor</t>
        </is>
      </c>
      <c r="C17" t="n">
        <v>7</v>
      </c>
      <c r="D17" t="n">
        <v>2025</v>
      </c>
      <c r="E17">
        <f>COUNTIFS(internal_src_dst!$A:$A,$A17,internal_src_dst!$B:$B,$B17,internal_src_dst!$C:$C,$C17,internal_src_dst!$D:$D,$D17)</f>
        <v/>
      </c>
      <c r="F17">
        <f>SUMIFS(internal_src_dst!$E:$E,internal_src_dst!$A:$A,$A17,internal_src_dst!$B:$B,$B17,internal_src_dst!$C:$C,$C17,internal_src_dst!$D:$D,$D17)</f>
        <v/>
      </c>
      <c r="G17">
        <f>IF(E17&gt;0,F17,"")</f>
        <v/>
      </c>
      <c r="H17">
        <f>IF(ROW(A17)&gt;$I$200,"",IFERROR(MATCH(ROW(A17)-1,$I$1:$I$200,1),0)+1)</f>
        <v/>
      </c>
      <c r="I17">
        <f>I16+IF(G17&lt;&gt;"",1,0)</f>
        <v/>
      </c>
    </row>
    <row r="18">
      <c r="A18" t="inlineStr">
        <is>
          <t>BCA-1234567890</t>
        </is>
      </c>
      <c r="B18" t="inlineStr">
        <is>
          <t>Furniture</t>
        </is>
      </c>
      <c r="C18" t="n">
        <v>7</v>
      </c>
      <c r="D18" t="n">
        <v>2025</v>
      </c>
      <c r="E18">
        <f>COUNTIFS(internal_src_dst!$A:$A,$A18,internal_src_dst!$B:$B,$B18,internal_src_dst!$C:$C,$C18,internal_src_dst!$D:$D,$D18)</f>
        <v/>
      </c>
      <c r="F18">
        <f>SUMIFS(internal_src_dst!$E:$E,internal_src_dst!$A:$A,$A18,internal_src_dst!$B:$B,$B18,internal_src_dst!$C:$C,$C18,internal_src_dst!$D:$D,$D18)</f>
        <v/>
      </c>
      <c r="G18">
        <f>IF(E18&gt;0,F18,"")</f>
        <v/>
      </c>
      <c r="H18">
        <f>IF(ROW(A18)&gt;$I$200,"",IFERROR(MATCH(ROW(A18)-1,$I$1:$I$200,1),0)+1)</f>
        <v/>
      </c>
      <c r="I18">
        <f>I17+IF(G18&lt;&gt;"",1,0)</f>
        <v/>
      </c>
    </row>
    <row r="19">
      <c r="A19" t="inlineStr">
        <is>
          <t>BCA-1234567890</t>
        </is>
      </c>
      <c r="B19" t="inlineStr">
        <is>
          <t>Kendaraan</t>
        </is>
      </c>
      <c r="C19" t="n">
        <v>7</v>
      </c>
      <c r="D19" t="n">
        <v>2025</v>
      </c>
      <c r="E19">
        <f>COUNTIFS(internal_src_dst!$A:$A,$A19,internal_src_dst!$B:$B,$B19,internal_src_dst!$C:$C,$C19,internal_src_dst!$D:$D,$D19)</f>
        <v/>
      </c>
      <c r="F19">
        <f>SUMIFS(internal_src_dst!$E:$E,internal_src_dst!$A:$A,$A19,internal_src_dst!$B:$B,$B19,internal_src_dst!$C:$C,$C19,internal_src_dst!$D:$D,$D19)</f>
        <v/>
      </c>
      <c r="G19">
        <f>IF(E19&gt;0,F19,"")</f>
        <v/>
      </c>
      <c r="H19">
        <f>IF(ROW(A19)&gt;$I$200,"",IFERROR(MATCH(ROW(A19)-1,$I$1:$I$200,1),0)+1)</f>
        <v/>
      </c>
      <c r="I19">
        <f>I18+IF(G19&lt;&gt;"",1,0)</f>
        <v/>
      </c>
    </row>
    <row r="20">
      <c r="A20" t="inlineStr">
        <is>
          <t>BCA-1234567890</t>
        </is>
      </c>
      <c r="B20" t="inlineStr">
        <is>
          <t>Bangunan</t>
        </is>
      </c>
      <c r="C20" t="n">
        <v>7</v>
      </c>
      <c r="D20" t="n">
        <v>2025</v>
      </c>
      <c r="E20">
        <f>COUNTIFS(internal_src_dst!$A:$A,$A20,internal_src_dst!$B:$B,$B20,internal_src_dst!$C:$C,$C20,internal_src_dst!$D:$D,$D20)</f>
        <v/>
      </c>
      <c r="F20">
        <f>SUMIFS(internal_src_dst!$E:$E,internal_src_dst!$A:$A,$A20,internal_src_dst!$B:$B,$B20,internal_src_dst!$C:$C,$C20,internal_src_dst!$D:$D,$D20)</f>
        <v/>
      </c>
      <c r="G20">
        <f>IF(E20&gt;0,F20,"")</f>
        <v/>
      </c>
      <c r="H20">
        <f>IF(ROW(A20)&gt;$I$200,"",IFERROR(MATCH(ROW(A20)-1,$I$1:$I$200,1),0)+1)</f>
        <v/>
      </c>
      <c r="I20">
        <f>I19+IF(G20&lt;&gt;"",1,0)</f>
        <v/>
      </c>
    </row>
    <row r="21">
      <c r="A21" t="inlineStr">
        <is>
          <t>BCA-1234567890</t>
        </is>
      </c>
      <c r="B21" t="inlineStr">
        <is>
          <t>Mesin</t>
        </is>
      </c>
      <c r="C21" t="n">
        <v>7</v>
      </c>
      <c r="D21" t="n">
        <v>2025</v>
      </c>
      <c r="E21">
        <f>COUNTIFS(internal_src_dst!$A:$A,$A21,internal_src_dst!$B:$B,$B21,internal_src_dst!$C:$C,$C21,internal_src_dst!$D:$D,$D21)</f>
        <v/>
      </c>
      <c r="F21">
        <f>SUMIFS(internal_src_dst!$E:$E,internal_src_dst!$A:$A,$A21,internal_src_dst!$B:$B,$B21,internal_src_dst!$C:$C,$C21,internal_src_dst!$D:$D,$D21)</f>
        <v/>
      </c>
      <c r="G21">
        <f>IF(E21&gt;0,F21,"")</f>
        <v/>
      </c>
      <c r="H21">
        <f>IF(ROW(A21)&gt;$I$200,"",IFERROR(MATCH(ROW(A21)-1,$I$1:$I$200,1),0)+1)</f>
        <v/>
      </c>
      <c r="I21">
        <f>I20+IF(G21&lt;&gt;"",1,0)</f>
        <v/>
      </c>
    </row>
    <row r="22">
      <c r="A22" t="inlineStr">
        <is>
          <t>BCA-1234567890</t>
        </is>
      </c>
      <c r="B22" t="inlineStr">
        <is>
          <t>Hutang Usaha</t>
        </is>
      </c>
      <c r="C22" t="n">
        <v>7</v>
      </c>
      <c r="D22" t="n">
        <v>2025</v>
      </c>
      <c r="E22">
        <f>COUNTIFS(internal_src_dst!$A:$A,$A22,internal_src_dst!$B:$B,$B22,internal_src_dst!$C:$C,$C22,internal_src_dst!$D:$D,$D22)</f>
        <v/>
      </c>
      <c r="F22">
        <f>SUMIFS(internal_src_dst!$E:$E,internal_src_dst!$A:$A,$A22,internal_src_dst!$B:$B,$B22,internal_src_dst!$C:$C,$C22,internal_src_dst!$D:$D,$D22)</f>
        <v/>
      </c>
      <c r="G22">
        <f>IF(E22&gt;0,F22,"")</f>
        <v/>
      </c>
      <c r="H22">
        <f>IF(ROW(A22)&gt;$I$200,"",IFERROR(MATCH(ROW(A22)-1,$I$1:$I$200,1),0)+1)</f>
        <v/>
      </c>
      <c r="I22">
        <f>I21+IF(G22&lt;&gt;"",1,0)</f>
        <v/>
      </c>
    </row>
    <row r="23">
      <c r="A23" t="inlineStr">
        <is>
          <t>BCA-1234567890</t>
        </is>
      </c>
      <c r="B23" t="inlineStr">
        <is>
          <t>Hutang Gaji</t>
        </is>
      </c>
      <c r="C23" t="n">
        <v>7</v>
      </c>
      <c r="D23" t="n">
        <v>2025</v>
      </c>
      <c r="E23">
        <f>COUNTIFS(internal_src_dst!$A:$A,$A23,internal_src_dst!$B:$B,$B23,internal_src_dst!$C:$C,$C23,internal_src_dst!$D:$D,$D23)</f>
        <v/>
      </c>
      <c r="F23">
        <f>SUMIFS(internal_src_dst!$E:$E,internal_src_dst!$A:$A,$A23,internal_src_dst!$B:$B,$B23,internal_src_dst!$C:$C,$C23,internal_src_dst!$D:$D,$D23)</f>
        <v/>
      </c>
      <c r="G23">
        <f>IF(E23&gt;0,F23,"")</f>
        <v/>
      </c>
      <c r="H23">
        <f>IF(ROW(A23)&gt;$I$200,"",IFERROR(MATCH(ROW(A23)-1,$I$1:$I$200,1),0)+1)</f>
        <v/>
      </c>
      <c r="I23">
        <f>I22+IF(G23&lt;&gt;"",1,0)</f>
        <v/>
      </c>
    </row>
    <row r="24">
      <c r="A24" t="inlineStr">
        <is>
          <t>BCA-1234567890</t>
        </is>
      </c>
      <c r="B24" t="inlineStr">
        <is>
          <t>Hutang Leasing</t>
        </is>
      </c>
      <c r="C24" t="n">
        <v>7</v>
      </c>
      <c r="D24" t="n">
        <v>2025</v>
      </c>
      <c r="E24">
        <f>COUNTIFS(internal_src_dst!$A:$A,$A24,internal_src_dst!$B:$B,$B24,internal_src_dst!$C:$C,$C24,internal_src_dst!$D:$D,$D24)</f>
        <v/>
      </c>
      <c r="F24">
        <f>SUMIFS(internal_src_dst!$E:$E,internal_src_dst!$A:$A,$A24,internal_src_dst!$B:$B,$B24,internal_src_dst!$C:$C,$C24,internal_src_dst!$D:$D,$D24)</f>
        <v/>
      </c>
      <c r="G24">
        <f>IF(E24&gt;0,F24,"")</f>
        <v/>
      </c>
      <c r="H24">
        <f>IF(ROW(A24)&gt;$I$200,"",IFERROR(MATCH(ROW(A24)-1,$I$1:$I$200,1),0)+1)</f>
        <v/>
      </c>
      <c r="I24">
        <f>I23+IF(G24&lt;&gt;"",1,0)</f>
        <v/>
      </c>
    </row>
    <row r="25">
      <c r="A25" t="inlineStr">
        <is>
          <t>BCA-1234567890</t>
        </is>
      </c>
      <c r="B25" t="inlineStr">
        <is>
          <t>PPN Keluaran</t>
        </is>
      </c>
      <c r="C25" t="n">
        <v>7</v>
      </c>
      <c r="D25" t="n">
        <v>2025</v>
      </c>
      <c r="E25">
        <f>COUNTIFS(internal_src_dst!$A:$A,$A25,internal_src_dst!$B:$B,$B25,internal_src_dst!$C:$C,$C25,internal_src_dst!$D:$D,$D25)</f>
        <v/>
      </c>
      <c r="F25">
        <f>SUMIFS(internal_src_dst!$E:$E,internal_src_dst!$A:$A,$A25,internal_src_dst!$B:$B,$B25,internal_src_dst!$C:$C,$C25,internal_src_dst!$D:$D,$D25)</f>
        <v/>
      </c>
      <c r="G25">
        <f>IF(E25&gt;0,F25,"")</f>
        <v/>
      </c>
      <c r="H25">
        <f>IF(ROW(A25)&gt;$I$200,"",IFERROR(MATCH(ROW(A25)-1,$I$1:$I$200,1),0)+1)</f>
        <v/>
      </c>
      <c r="I25">
        <f>I24+IF(G25&lt;&gt;"",1,0)</f>
        <v/>
      </c>
    </row>
    <row r="26">
      <c r="A26" t="inlineStr">
        <is>
          <t>BCA-1234567890</t>
        </is>
      </c>
      <c r="B26" t="inlineStr">
        <is>
          <t>Hutang PPN</t>
        </is>
      </c>
      <c r="C26" t="n">
        <v>7</v>
      </c>
      <c r="D26" t="n">
        <v>2025</v>
      </c>
      <c r="E26">
        <f>COUNTIFS(internal_src_dst!$A:$A,$A26,internal_src_dst!$B:$B,$B26,internal_src_dst!$C:$C,$C26,internal_src_dst!$D:$D,$D26)</f>
        <v/>
      </c>
      <c r="F26">
        <f>SUMIFS(internal_src_dst!$E:$E,internal_src_dst!$A:$A,$A26,internal_src_dst!$B:$B,$B26,internal_src_dst!$C:$C,$C26,internal_src_dst!$D:$D,$D26)</f>
        <v/>
      </c>
      <c r="G26">
        <f>IF(E26&gt;0,F26,"")</f>
        <v/>
      </c>
      <c r="H26">
        <f>IF(ROW(A26)&gt;$I$200,"",IFERROR(MATCH(ROW(A26)-1,$I$1:$I$200,1),0)+1)</f>
        <v/>
      </c>
      <c r="I26">
        <f>I25+IF(G26&lt;&gt;"",1,0)</f>
        <v/>
      </c>
    </row>
    <row r="27">
      <c r="A27" t="inlineStr">
        <is>
          <t>BCA-1234567890</t>
        </is>
      </c>
      <c r="B27" t="inlineStr">
        <is>
          <t>Hutang PPH 25</t>
        </is>
      </c>
      <c r="C27" t="n">
        <v>7</v>
      </c>
      <c r="D27" t="n">
        <v>2025</v>
      </c>
      <c r="E27">
        <f>COUNTIFS(internal_src_dst!$A:$A,$A27,internal_src_dst!$B:$B,$B27,internal_src_dst!$C:$C,$C27,internal_src_dst!$D:$D,$D27)</f>
        <v/>
      </c>
      <c r="F27">
        <f>SUMIFS(internal_src_dst!$E:$E,internal_src_dst!$A:$A,$A27,internal_src_dst!$B:$B,$B27,internal_src_dst!$C:$C,$C27,internal_src_dst!$D:$D,$D27)</f>
        <v/>
      </c>
      <c r="G27">
        <f>IF(E27&gt;0,F27,"")</f>
        <v/>
      </c>
      <c r="H27">
        <f>IF(ROW(A27)&gt;$I$200,"",IFERROR(MATCH(ROW(A27)-1,$I$1:$I$200,1),0)+1)</f>
        <v/>
      </c>
      <c r="I27">
        <f>I26+IF(G27&lt;&gt;"",1,0)</f>
        <v/>
      </c>
    </row>
    <row r="28">
      <c r="A28" t="inlineStr">
        <is>
          <t>BCA-1234567890</t>
        </is>
      </c>
      <c r="B28" t="inlineStr">
        <is>
          <t>Hutang PPH 21</t>
        </is>
      </c>
      <c r="C28" t="n">
        <v>7</v>
      </c>
      <c r="D28" t="n">
        <v>2025</v>
      </c>
      <c r="E28">
        <f>COUNTIFS(internal_src_dst!$A:$A,$A28,internal_src_dst!$B:$B,$B28,internal_src_dst!$C:$C,$C28,internal_src_dst!$D:$D,$D28)</f>
        <v/>
      </c>
      <c r="F28">
        <f>SUMIFS(internal_src_dst!$E:$E,internal_src_dst!$A:$A,$A28,internal_src_dst!$B:$B,$B28,internal_src_dst!$C:$C,$C28,internal_src_dst!$D:$D,$D28)</f>
        <v/>
      </c>
      <c r="G28">
        <f>IF(E28&gt;0,F28,"")</f>
        <v/>
      </c>
      <c r="H28">
        <f>IF(ROW(A28)&gt;$I$200,"",IFERROR(MATCH(ROW(A28)-1,$I$1:$I$200,1),0)+1)</f>
        <v/>
      </c>
      <c r="I28">
        <f>I27+IF(G28&lt;&gt;"",1,0)</f>
        <v/>
      </c>
    </row>
    <row r="29">
      <c r="A29" t="inlineStr">
        <is>
          <t>BCA-1234567890</t>
        </is>
      </c>
      <c r="B29" t="inlineStr">
        <is>
          <t>Hutang PPH 4 ayat 2</t>
        </is>
      </c>
      <c r="C29" t="n">
        <v>7</v>
      </c>
      <c r="D29" t="n">
        <v>2025</v>
      </c>
      <c r="E29">
        <f>COUNTIFS(internal_src_dst!$A:$A,$A29,internal_src_dst!$B:$B,$B29,internal_src_dst!$C:$C,$C29,internal_src_dst!$D:$D,$D29)</f>
        <v/>
      </c>
      <c r="F29">
        <f>SUMIFS(internal_src_dst!$E:$E,internal_src_dst!$A:$A,$A29,internal_src_dst!$B:$B,$B29,internal_src_dst!$C:$C,$C29,internal_src_dst!$D:$D,$D29)</f>
        <v/>
      </c>
      <c r="G29">
        <f>IF(E29&gt;0,F29,"")</f>
        <v/>
      </c>
      <c r="H29">
        <f>IF(ROW(A29)&gt;$I$200,"",IFERROR(MATCH(ROW(A29)-1,$I$1:$I$200,1),0)+1)</f>
        <v/>
      </c>
      <c r="I29">
        <f>I28+IF(G29&lt;&gt;"",1,0)</f>
        <v/>
      </c>
    </row>
    <row r="30">
      <c r="A30" t="inlineStr">
        <is>
          <t>BCA-1234567890</t>
        </is>
      </c>
      <c r="B30" t="inlineStr">
        <is>
          <t>Hutang Bank</t>
        </is>
      </c>
      <c r="C30" t="n">
        <v>7</v>
      </c>
      <c r="D30" t="n">
        <v>2025</v>
      </c>
      <c r="E30">
        <f>COUNTIFS(internal_src_dst!$A:$A,$A30,internal_src_dst!$B:$B,$B30,internal_src_dst!$C:$C,$C30,internal_src_dst!$D:$D,$D30)</f>
        <v/>
      </c>
      <c r="F30">
        <f>SUMIFS(internal_src_dst!$E:$E,internal_src_dst!$A:$A,$A30,internal_src_dst!$B:$B,$B30,internal_src_dst!$C:$C,$C30,internal_src_dst!$D:$D,$D30)</f>
        <v/>
      </c>
      <c r="G30">
        <f>IF(E30&gt;0,F30,"")</f>
        <v/>
      </c>
      <c r="H30">
        <f>IF(ROW(A30)&gt;$I$200,"",IFERROR(MATCH(ROW(A30)-1,$I$1:$I$200,1),0)+1)</f>
        <v/>
      </c>
      <c r="I30">
        <f>I29+IF(G30&lt;&gt;"",1,0)</f>
        <v/>
      </c>
    </row>
    <row r="31">
      <c r="A31" t="inlineStr">
        <is>
          <t>BCA-1234567890</t>
        </is>
      </c>
      <c r="B31" t="inlineStr">
        <is>
          <t>Hutang Pemegang Saham</t>
        </is>
      </c>
      <c r="C31" t="n">
        <v>7</v>
      </c>
      <c r="D31" t="n">
        <v>2025</v>
      </c>
      <c r="E31">
        <f>COUNTIFS(internal_src_dst!$A:$A,$A31,internal_src_dst!$B:$B,$B31,internal_src_dst!$C:$C,$C31,internal_src_dst!$D:$D,$D31)</f>
        <v/>
      </c>
      <c r="F31">
        <f>SUMIFS(internal_src_dst!$E:$E,internal_src_dst!$A:$A,$A31,internal_src_dst!$B:$B,$B31,internal_src_dst!$C:$C,$C31,internal_src_dst!$D:$D,$D31)</f>
        <v/>
      </c>
      <c r="G31">
        <f>IF(E31&gt;0,F31,"")</f>
        <v/>
      </c>
      <c r="H31">
        <f>IF(ROW(A31)&gt;$I$200,"",IFERROR(MATCH(ROW(A31)-1,$I$1:$I$200,1),0)+1)</f>
        <v/>
      </c>
      <c r="I31">
        <f>I30+IF(G31&lt;&gt;"",1,0)</f>
        <v/>
      </c>
    </row>
    <row r="32">
      <c r="A32" t="inlineStr">
        <is>
          <t>BCA-1234567890</t>
        </is>
      </c>
      <c r="B32" t="inlineStr">
        <is>
          <t>Biaya Yang Masih Harus Dibayar</t>
        </is>
      </c>
      <c r="C32" t="n">
        <v>7</v>
      </c>
      <c r="D32" t="n">
        <v>2025</v>
      </c>
      <c r="E32">
        <f>COUNTIFS(internal_src_dst!$A:$A,$A32,internal_src_dst!$B:$B,$B32,internal_src_dst!$C:$C,$C32,internal_src_dst!$D:$D,$D32)</f>
        <v/>
      </c>
      <c r="F32">
        <f>SUMIFS(internal_src_dst!$E:$E,internal_src_dst!$A:$A,$A32,internal_src_dst!$B:$B,$B32,internal_src_dst!$C:$C,$C32,internal_src_dst!$D:$D,$D32)</f>
        <v/>
      </c>
      <c r="G32">
        <f>IF(E32&gt;0,F32,"")</f>
        <v/>
      </c>
      <c r="H32">
        <f>IF(ROW(A32)&gt;$I$200,"",IFERROR(MATCH(ROW(A32)-1,$I$1:$I$200,1),0)+1)</f>
        <v/>
      </c>
      <c r="I32">
        <f>I31+IF(G32&lt;&gt;"",1,0)</f>
        <v/>
      </c>
    </row>
    <row r="33">
      <c r="A33" t="inlineStr">
        <is>
          <t>BCA-1234567890</t>
        </is>
      </c>
      <c r="B33" t="inlineStr">
        <is>
          <t>Hutang Lain-Lain</t>
        </is>
      </c>
      <c r="C33" t="n">
        <v>7</v>
      </c>
      <c r="D33" t="n">
        <v>2025</v>
      </c>
      <c r="E33">
        <f>COUNTIFS(internal_src_dst!$A:$A,$A33,internal_src_dst!$B:$B,$B33,internal_src_dst!$C:$C,$C33,internal_src_dst!$D:$D,$D33)</f>
        <v/>
      </c>
      <c r="F33">
        <f>SUMIFS(internal_src_dst!$E:$E,internal_src_dst!$A:$A,$A33,internal_src_dst!$B:$B,$B33,internal_src_dst!$C:$C,$C33,internal_src_dst!$D:$D,$D33)</f>
        <v/>
      </c>
      <c r="G33">
        <f>IF(E33&gt;0,F33,"")</f>
        <v/>
      </c>
      <c r="H33">
        <f>IF(ROW(A33)&gt;$I$200,"",IFERROR(MATCH(ROW(A33)-1,$I$1:$I$200,1),0)+1)</f>
        <v/>
      </c>
      <c r="I33">
        <f>I32+IF(G33&lt;&gt;"",1,0)</f>
        <v/>
      </c>
    </row>
    <row r="34">
      <c r="A34" t="inlineStr">
        <is>
          <t>BCA-1234567890</t>
        </is>
      </c>
      <c r="B34" t="inlineStr">
        <is>
          <t>Transaksi Intracompany in</t>
        </is>
      </c>
      <c r="C34" t="n">
        <v>7</v>
      </c>
      <c r="D34" t="n">
        <v>2025</v>
      </c>
      <c r="E34">
        <f>COUNTIFS(internal_src_dst!$A:$A,$A34,internal_src_dst!$B:$B,$B34,internal_src_dst!$C:$C,$C34,internal_src_dst!$D:$D,$D34)</f>
        <v/>
      </c>
      <c r="F34">
        <f>SUMIFS(internal_src_dst!$E:$E,internal_src_dst!$A:$A,$A34,internal_src_dst!$B:$B,$B34,internal_src_dst!$C:$C,$C34,internal_src_dst!$D:$D,$D34)</f>
        <v/>
      </c>
      <c r="G34">
        <f>IF(E34&gt;0,F34,"")</f>
        <v/>
      </c>
      <c r="H34">
        <f>IF(ROW(A34)&gt;$I$200,"",IFERROR(MATCH(ROW(A34)-1,$I$1:$I$200,1),0)+1)</f>
        <v/>
      </c>
      <c r="I34">
        <f>I33+IF(G34&lt;&gt;"",1,0)</f>
        <v/>
      </c>
    </row>
    <row r="35">
      <c r="A35" t="inlineStr">
        <is>
          <t>BCA-1234567890</t>
        </is>
      </c>
      <c r="B35" t="inlineStr">
        <is>
          <t>Modal</t>
        </is>
      </c>
      <c r="C35" t="n">
        <v>7</v>
      </c>
      <c r="D35" t="n">
        <v>2025</v>
      </c>
      <c r="E35">
        <f>COUNTIFS(internal_src_dst!$A:$A,$A35,internal_src_dst!$B:$B,$B35,internal_src_dst!$C:$C,$C35,internal_src_dst!$D:$D,$D35)</f>
        <v/>
      </c>
      <c r="F35">
        <f>SUMIFS(internal_src_dst!$E:$E,internal_src_dst!$A:$A,$A35,internal_src_dst!$B:$B,$B35,internal_src_dst!$C:$C,$C35,internal_src_dst!$D:$D,$D35)</f>
        <v/>
      </c>
      <c r="G35">
        <f>IF(E35&gt;0,F35,"")</f>
        <v/>
      </c>
      <c r="H35">
        <f>IF(ROW(A35)&gt;$I$200,"",IFERROR(MATCH(ROW(A35)-1,$I$1:$I$200,1),0)+1)</f>
        <v/>
      </c>
      <c r="I35">
        <f>I34+IF(G35&lt;&gt;"",1,0)</f>
        <v/>
      </c>
    </row>
    <row r="36">
      <c r="A36" t="inlineStr">
        <is>
          <t>BCA-1234567890</t>
        </is>
      </c>
      <c r="B36" t="inlineStr">
        <is>
          <t>Laba Rugi ditahan</t>
        </is>
      </c>
      <c r="C36" t="n">
        <v>7</v>
      </c>
      <c r="D36" t="n">
        <v>2025</v>
      </c>
      <c r="E36">
        <f>COUNTIFS(internal_src_dst!$A:$A,$A36,internal_src_dst!$B:$B,$B36,internal_src_dst!$C:$C,$C36,internal_src_dst!$D:$D,$D36)</f>
        <v/>
      </c>
      <c r="F36">
        <f>SUMIFS(internal_src_dst!$E:$E,internal_src_dst!$A:$A,$A36,internal_src_dst!$B:$B,$B36,internal_src_dst!$C:$C,$C36,internal_src_dst!$D:$D,$D36)</f>
        <v/>
      </c>
      <c r="G36">
        <f>IF(E36&gt;0,F36,"")</f>
        <v/>
      </c>
      <c r="H36">
        <f>IF(ROW(A36)&gt;$I$200,"",IFERROR(MATCH(ROW(A36)-1,$I$1:$I$200,1),0)+1)</f>
        <v/>
      </c>
      <c r="I36">
        <f>I35+IF(G36&lt;&gt;"",1,0)</f>
        <v/>
      </c>
    </row>
    <row r="37">
      <c r="A37" t="inlineStr">
        <is>
          <t>BCA-1234567890</t>
        </is>
      </c>
      <c r="B37" t="inlineStr">
        <is>
          <t>Laba Rugi Tahun Berjalan</t>
        </is>
      </c>
      <c r="C37" t="n">
        <v>7</v>
      </c>
      <c r="D37" t="n">
        <v>2025</v>
      </c>
      <c r="E37">
        <f>COUNTIFS(internal_src_dst!$A:$A,$A37,internal_src_dst!$B:$B,$B37,internal_src_dst!$C:$C,$C37,internal_src_dst!$D:$D,$D37)</f>
        <v/>
      </c>
      <c r="F37">
        <f>SUMIFS(internal_src_dst!$E:$E,internal_src_dst!$A:$A,$A37,internal_src_dst!$B:$B,$B37,internal_src_dst!$C:$C,$C37,internal_src_dst!$D:$D,$D37)</f>
        <v/>
      </c>
      <c r="G37">
        <f>IF(E37&gt;0,F37,"")</f>
        <v/>
      </c>
      <c r="H37">
        <f>IF(ROW(A37)&gt;$I$200,"",IFERROR(MATCH(ROW(A37)-1,$I$1:$I$200,1),0)+1)</f>
        <v/>
      </c>
      <c r="I37">
        <f>I36+IF(G37&lt;&gt;"",1,0)</f>
        <v/>
      </c>
    </row>
    <row r="38">
      <c r="A38" t="inlineStr">
        <is>
          <t>BCA-1234567890</t>
        </is>
      </c>
      <c r="B38" t="inlineStr">
        <is>
          <t>Laba Rugi ditahan atas Tax Amnesty</t>
        </is>
      </c>
      <c r="C38" t="n">
        <v>7</v>
      </c>
      <c r="D38" t="n">
        <v>2025</v>
      </c>
      <c r="E38">
        <f>COUNTIFS(internal_src_dst!$A:$A,$A38,internal_src_dst!$B:$B,$B38,internal_src_dst!$C:$C,$C38,internal_src_dst!$D:$D,$D38)</f>
        <v/>
      </c>
      <c r="F38">
        <f>SUMIFS(internal_src_dst!$E:$E,internal_src_dst!$A:$A,$A38,internal_src_dst!$B:$B,$B38,internal_src_dst!$C:$C,$C38,internal_src_dst!$D:$D,$D38)</f>
        <v/>
      </c>
      <c r="G38">
        <f>IF(E38&gt;0,F38,"")</f>
        <v/>
      </c>
      <c r="H38">
        <f>IF(ROW(A38)&gt;$I$200,"",IFERROR(MATCH(ROW(A38)-1,$I$1:$I$200,1),0)+1)</f>
        <v/>
      </c>
      <c r="I38">
        <f>I37+IF(G38&lt;&gt;"",1,0)</f>
        <v/>
      </c>
    </row>
    <row r="39">
      <c r="A39" t="inlineStr">
        <is>
          <t>BCA-1234567890</t>
        </is>
      </c>
      <c r="B39" t="inlineStr">
        <is>
          <t>Penjualan / Pendapatan Usaha</t>
        </is>
      </c>
      <c r="C39" t="n">
        <v>7</v>
      </c>
      <c r="D39" t="n">
        <v>2025</v>
      </c>
      <c r="E39">
        <f>COUNTIFS(internal_src_dst!$A:$A,$A39,internal_src_dst!$B:$B,$B39,internal_src_dst!$C:$C,$C39,internal_src_dst!$D:$D,$D39)</f>
        <v/>
      </c>
      <c r="F39">
        <f>SUMIFS(internal_src_dst!$E:$E,internal_src_dst!$A:$A,$A39,internal_src_dst!$B:$B,$B39,internal_src_dst!$C:$C,$C39,internal_src_dst!$D:$D,$D39)</f>
        <v/>
      </c>
      <c r="G39">
        <f>IF(E39&gt;0,F39,"")</f>
        <v/>
      </c>
      <c r="H39">
        <f>IF(ROW(A39)&gt;$I$200,"",IFERROR(MATCH(ROW(A39)-1,$I$1:$I$200,1),0)+1)</f>
        <v/>
      </c>
      <c r="I39">
        <f>I38+IF(G39&lt;&gt;"",1,0)</f>
        <v/>
      </c>
    </row>
    <row r="40">
      <c r="A40" t="inlineStr">
        <is>
          <t>BCA-1234567890</t>
        </is>
      </c>
      <c r="B40" t="inlineStr">
        <is>
          <t>Pendapatan Bunga Pinjaman</t>
        </is>
      </c>
      <c r="C40" t="n">
        <v>7</v>
      </c>
      <c r="D40" t="n">
        <v>2025</v>
      </c>
      <c r="E40">
        <f>COUNTIFS(internal_src_dst!$A:$A,$A40,internal_src_dst!$B:$B,$B40,internal_src_dst!$C:$C,$C40,internal_src_dst!$D:$D,$D40)</f>
        <v/>
      </c>
      <c r="F40">
        <f>SUMIFS(internal_src_dst!$E:$E,internal_src_dst!$A:$A,$A40,internal_src_dst!$B:$B,$B40,internal_src_dst!$C:$C,$C40,internal_src_dst!$D:$D,$D40)</f>
        <v/>
      </c>
      <c r="G40">
        <f>IF(E40&gt;0,F40,"")</f>
        <v/>
      </c>
      <c r="H40">
        <f>IF(ROW(A40)&gt;$I$200,"",IFERROR(MATCH(ROW(A40)-1,$I$1:$I$200,1),0)+1)</f>
        <v/>
      </c>
      <c r="I40">
        <f>I39+IF(G40&lt;&gt;"",1,0)</f>
        <v/>
      </c>
    </row>
    <row r="41">
      <c r="A41" t="inlineStr">
        <is>
          <t>BCA-1234567890</t>
        </is>
      </c>
      <c r="B41" t="inlineStr">
        <is>
          <t>Pendapatan Bunga Bank</t>
        </is>
      </c>
      <c r="C41" t="n">
        <v>7</v>
      </c>
      <c r="D41" t="n">
        <v>2025</v>
      </c>
      <c r="E41">
        <f>COUNTIFS(internal_src_dst!$A:$A,$A41,internal_src_dst!$B:$B,$B41,internal_src_dst!$C:$C,$C41,internal_src_dst!$D:$D,$D41)</f>
        <v/>
      </c>
      <c r="F41">
        <f>SUMIFS(internal_src_dst!$E:$E,internal_src_dst!$A:$A,$A41,internal_src_dst!$B:$B,$B41,internal_src_dst!$C:$C,$C41,internal_src_dst!$D:$D,$D41)</f>
        <v/>
      </c>
      <c r="G41">
        <f>IF(E41&gt;0,F41,"")</f>
        <v/>
      </c>
      <c r="H41">
        <f>IF(ROW(A41)&gt;$I$200,"",IFERROR(MATCH(ROW(A41)-1,$I$1:$I$200,1),0)+1)</f>
        <v/>
      </c>
      <c r="I41">
        <f>I40+IF(G41&lt;&gt;"",1,0)</f>
        <v/>
      </c>
    </row>
    <row r="42">
      <c r="A42" t="inlineStr">
        <is>
          <t>BCA-1234567890</t>
        </is>
      </c>
      <c r="B42" t="inlineStr">
        <is>
          <t>Pendapatan Bunga Bank Deposito</t>
        </is>
      </c>
      <c r="C42" t="n">
        <v>7</v>
      </c>
      <c r="D42" t="n">
        <v>2025</v>
      </c>
      <c r="E42">
        <f>COUNTIFS(internal_src_dst!$A:$A,$A42,internal_src_dst!$B:$B,$B42,internal_src_dst!$C:$C,$C42,internal_src_dst!$D:$D,$D42)</f>
        <v/>
      </c>
      <c r="F42">
        <f>SUMIFS(internal_src_dst!$E:$E,internal_src_dst!$A:$A,$A42,internal_src_dst!$B:$B,$B42,internal_src_dst!$C:$C,$C42,internal_src_dst!$D:$D,$D42)</f>
        <v/>
      </c>
      <c r="G42">
        <f>IF(E42&gt;0,F42,"")</f>
        <v/>
      </c>
      <c r="H42">
        <f>IF(ROW(A42)&gt;$I$200,"",IFERROR(MATCH(ROW(A42)-1,$I$1:$I$200,1),0)+1)</f>
        <v/>
      </c>
      <c r="I42">
        <f>I41+IF(G42&lt;&gt;"",1,0)</f>
        <v/>
      </c>
    </row>
    <row r="43">
      <c r="A43" t="inlineStr">
        <is>
          <t>BCA-1234567890</t>
        </is>
      </c>
      <c r="B43" t="inlineStr">
        <is>
          <t>Pendapatan Lain-lain</t>
        </is>
      </c>
      <c r="C43" t="n">
        <v>7</v>
      </c>
      <c r="D43" t="n">
        <v>2025</v>
      </c>
      <c r="E43">
        <f>COUNTIFS(internal_src_dst!$A:$A,$A43,internal_src_dst!$B:$B,$B43,internal_src_dst!$C:$C,$C43,internal_src_dst!$D:$D,$D43)</f>
        <v/>
      </c>
      <c r="F43">
        <f>SUMIFS(internal_src_dst!$E:$E,internal_src_dst!$A:$A,$A43,internal_src_dst!$B:$B,$B43,internal_src_dst!$C:$C,$C43,internal_src_dst!$D:$D,$D43)</f>
        <v/>
      </c>
      <c r="G43">
        <f>IF(E43&gt;0,F43,"")</f>
        <v/>
      </c>
      <c r="H43">
        <f>IF(ROW(A43)&gt;$I$200,"",IFERROR(MATCH(ROW(A43)-1,$I$1:$I$200,1),0)+1)</f>
        <v/>
      </c>
      <c r="I43">
        <f>I42+IF(G43&lt;&gt;"",1,0)</f>
        <v/>
      </c>
    </row>
    <row r="44">
      <c r="A44" t="inlineStr">
        <is>
          <t>BCA-1234567890</t>
        </is>
      </c>
      <c r="B44" t="inlineStr">
        <is>
          <t>HPP</t>
        </is>
      </c>
      <c r="C44" t="n">
        <v>7</v>
      </c>
      <c r="D44" t="n">
        <v>2025</v>
      </c>
      <c r="E44">
        <f>COUNTIFS(internal_src_dst!$A:$A,$A44,internal_src_dst!$B:$B,$B44,internal_src_dst!$C:$C,$C44,internal_src_dst!$D:$D,$D44)</f>
        <v/>
      </c>
      <c r="F44">
        <f>SUMIFS(internal_src_dst!$E:$E,internal_src_dst!$A:$A,$A44,internal_src_dst!$B:$B,$B44,internal_src_dst!$C:$C,$C44,internal_src_dst!$D:$D,$D44)</f>
        <v/>
      </c>
      <c r="G44">
        <f>IF(E44&gt;0,F44,"")</f>
        <v/>
      </c>
      <c r="H44">
        <f>IF(ROW(A44)&gt;$I$200,"",IFERROR(MATCH(ROW(A44)-1,$I$1:$I$200,1),0)+1)</f>
        <v/>
      </c>
      <c r="I44">
        <f>I43+IF(G44&lt;&gt;"",1,0)</f>
        <v/>
      </c>
    </row>
    <row r="45">
      <c r="A45" t="inlineStr">
        <is>
          <t>BCA-1234567890</t>
        </is>
      </c>
      <c r="B45" t="inlineStr">
        <is>
          <t>HPP UPAH</t>
        </is>
      </c>
      <c r="C45" t="n">
        <v>7</v>
      </c>
      <c r="D45" t="n">
        <v>2025</v>
      </c>
      <c r="E45">
        <f>COUNTIFS(internal_src_dst!$A:$A,$A45,internal_src_dst!$B:$B,$B45,internal_src_dst!$C:$C,$C45,internal_src_dst!$D:$D,$D45)</f>
        <v/>
      </c>
      <c r="F45">
        <f>SUMIFS(internal_src_dst!$E:$E,internal_src_dst!$A:$A,$A45,internal_src_dst!$B:$B,$B45,internal_src_dst!$C:$C,$C45,internal_src_dst!$D:$D,$D45)</f>
        <v/>
      </c>
      <c r="G45">
        <f>IF(E45&gt;0,F45,"")</f>
        <v/>
      </c>
      <c r="H45">
        <f>IF(ROW(A45)&gt;$I$200,"",IFERROR(MATCH(ROW(A45)-1,$I$1:$I$200,1),0)+1)</f>
        <v/>
      </c>
      <c r="I45">
        <f>I44+IF(G45&lt;&gt;"",1,0)</f>
        <v/>
      </c>
    </row>
    <row r="46">
      <c r="A46" t="inlineStr">
        <is>
          <t>BCA-1234567890</t>
        </is>
      </c>
      <c r="B46" t="inlineStr">
        <is>
          <t>HPP Sample</t>
        </is>
      </c>
      <c r="C46" t="n">
        <v>7</v>
      </c>
      <c r="D46" t="n">
        <v>2025</v>
      </c>
      <c r="E46">
        <f>COUNTIFS(internal_src_dst!$A:$A,$A46,internal_src_dst!$B:$B,$B46,internal_src_dst!$C:$C,$C46,internal_src_dst!$D:$D,$D46)</f>
        <v/>
      </c>
      <c r="F46">
        <f>SUMIFS(internal_src_dst!$E:$E,internal_src_dst!$A:$A,$A46,internal_src_dst!$B:$B,$B46,internal_src_dst!$C:$C,$C46,internal_src_dst!$D:$D,$D46)</f>
        <v/>
      </c>
      <c r="G46">
        <f>IF(E46&gt;0,F46,"")</f>
        <v/>
      </c>
      <c r="H46">
        <f>IF(ROW(A46)&gt;$I$200,"",IFERROR(MATCH(ROW(A46)-1,$I$1:$I$200,1),0)+1)</f>
        <v/>
      </c>
      <c r="I46">
        <f>I45+IF(G46&lt;&gt;"",1,0)</f>
        <v/>
      </c>
    </row>
    <row r="47">
      <c r="A47" t="inlineStr">
        <is>
          <t>BCA-1234567890</t>
        </is>
      </c>
      <c r="B47" t="inlineStr">
        <is>
          <t>Biaya Administrasi Bank</t>
        </is>
      </c>
      <c r="C47" t="n">
        <v>7</v>
      </c>
      <c r="D47" t="n">
        <v>2025</v>
      </c>
      <c r="E47">
        <f>COUNTIFS(internal_src_dst!$A:$A,$A47,internal_src_dst!$B:$B,$B47,internal_src_dst!$C:$C,$C47,internal_src_dst!$D:$D,$D47)</f>
        <v/>
      </c>
      <c r="F47">
        <f>SUMIFS(internal_src_dst!$E:$E,internal_src_dst!$A:$A,$A47,internal_src_dst!$B:$B,$B47,internal_src_dst!$C:$C,$C47,internal_src_dst!$D:$D,$D47)</f>
        <v/>
      </c>
      <c r="G47">
        <f>IF(E47&gt;0,F47,"")</f>
        <v/>
      </c>
      <c r="H47">
        <f>IF(ROW(A47)&gt;$I$200,"",IFERROR(MATCH(ROW(A47)-1,$I$1:$I$200,1),0)+1)</f>
        <v/>
      </c>
      <c r="I47">
        <f>I46+IF(G47&lt;&gt;"",1,0)</f>
        <v/>
      </c>
    </row>
    <row r="48">
      <c r="A48" t="inlineStr">
        <is>
          <t>BCA-1234567890</t>
        </is>
      </c>
      <c r="B48" t="inlineStr">
        <is>
          <t>Biaya Administrasi Bank (Rekening Pinjaman)</t>
        </is>
      </c>
      <c r="C48" t="n">
        <v>7</v>
      </c>
      <c r="D48" t="n">
        <v>2025</v>
      </c>
      <c r="E48">
        <f>COUNTIFS(internal_src_dst!$A:$A,$A48,internal_src_dst!$B:$B,$B48,internal_src_dst!$C:$C,$C48,internal_src_dst!$D:$D,$D48)</f>
        <v/>
      </c>
      <c r="F48">
        <f>SUMIFS(internal_src_dst!$E:$E,internal_src_dst!$A:$A,$A48,internal_src_dst!$B:$B,$B48,internal_src_dst!$C:$C,$C48,internal_src_dst!$D:$D,$D48)</f>
        <v/>
      </c>
      <c r="G48">
        <f>IF(E48&gt;0,F48,"")</f>
        <v/>
      </c>
      <c r="H48">
        <f>IF(ROW(A48)&gt;$I$200,"",IFERROR(MATCH(ROW(A48)-1,$I$1:$I$200,1),0)+1)</f>
        <v/>
      </c>
      <c r="I48">
        <f>I47+IF(G48&lt;&gt;"",1,0)</f>
        <v/>
      </c>
    </row>
    <row r="49">
      <c r="A49" t="inlineStr">
        <is>
          <t>BCA-1234567890</t>
        </is>
      </c>
      <c r="B49" t="inlineStr">
        <is>
          <t>Biaya Alat Tulis Kantor</t>
        </is>
      </c>
      <c r="C49" t="n">
        <v>7</v>
      </c>
      <c r="D49" t="n">
        <v>2025</v>
      </c>
      <c r="E49">
        <f>COUNTIFS(internal_src_dst!$A:$A,$A49,internal_src_dst!$B:$B,$B49,internal_src_dst!$C:$C,$C49,internal_src_dst!$D:$D,$D49)</f>
        <v/>
      </c>
      <c r="F49">
        <f>SUMIFS(internal_src_dst!$E:$E,internal_src_dst!$A:$A,$A49,internal_src_dst!$B:$B,$B49,internal_src_dst!$C:$C,$C49,internal_src_dst!$D:$D,$D49)</f>
        <v/>
      </c>
      <c r="G49">
        <f>IF(E49&gt;0,F49,"")</f>
        <v/>
      </c>
      <c r="H49">
        <f>IF(ROW(A49)&gt;$I$200,"",IFERROR(MATCH(ROW(A49)-1,$I$1:$I$200,1),0)+1)</f>
        <v/>
      </c>
      <c r="I49">
        <f>I48+IF(G49&lt;&gt;"",1,0)</f>
        <v/>
      </c>
    </row>
    <row r="50">
      <c r="A50" t="inlineStr">
        <is>
          <t>BCA-1234567890</t>
        </is>
      </c>
      <c r="B50" t="inlineStr">
        <is>
          <t>Biaya Asuransi</t>
        </is>
      </c>
      <c r="C50" t="n">
        <v>7</v>
      </c>
      <c r="D50" t="n">
        <v>2025</v>
      </c>
      <c r="E50">
        <f>COUNTIFS(internal_src_dst!$A:$A,$A50,internal_src_dst!$B:$B,$B50,internal_src_dst!$C:$C,$C50,internal_src_dst!$D:$D,$D50)</f>
        <v/>
      </c>
      <c r="F50">
        <f>SUMIFS(internal_src_dst!$E:$E,internal_src_dst!$A:$A,$A50,internal_src_dst!$B:$B,$B50,internal_src_dst!$C:$C,$C50,internal_src_dst!$D:$D,$D50)</f>
        <v/>
      </c>
      <c r="G50">
        <f>IF(E50&gt;0,F50,"")</f>
        <v/>
      </c>
      <c r="H50">
        <f>IF(ROW(A50)&gt;$I$200,"",IFERROR(MATCH(ROW(A50)-1,$I$1:$I$200,1),0)+1)</f>
        <v/>
      </c>
      <c r="I50">
        <f>I49+IF(G50&lt;&gt;"",1,0)</f>
        <v/>
      </c>
    </row>
    <row r="51">
      <c r="A51" t="inlineStr">
        <is>
          <t>BCA-1234567890</t>
        </is>
      </c>
      <c r="B51" t="inlineStr">
        <is>
          <t>Biaya BBM</t>
        </is>
      </c>
      <c r="C51" t="n">
        <v>7</v>
      </c>
      <c r="D51" t="n">
        <v>2025</v>
      </c>
      <c r="E51">
        <f>COUNTIFS(internal_src_dst!$A:$A,$A51,internal_src_dst!$B:$B,$B51,internal_src_dst!$C:$C,$C51,internal_src_dst!$D:$D,$D51)</f>
        <v/>
      </c>
      <c r="F51">
        <f>SUMIFS(internal_src_dst!$E:$E,internal_src_dst!$A:$A,$A51,internal_src_dst!$B:$B,$B51,internal_src_dst!$C:$C,$C51,internal_src_dst!$D:$D,$D51)</f>
        <v/>
      </c>
      <c r="G51">
        <f>IF(E51&gt;0,F51,"")</f>
        <v/>
      </c>
      <c r="H51">
        <f>IF(ROW(A51)&gt;$I$200,"",IFERROR(MATCH(ROW(A51)-1,$I$1:$I$200,1),0)+1)</f>
        <v/>
      </c>
      <c r="I51">
        <f>I50+IF(G51&lt;&gt;"",1,0)</f>
        <v/>
      </c>
    </row>
    <row r="52">
      <c r="A52" t="inlineStr">
        <is>
          <t>BCA-1234567890</t>
        </is>
      </c>
      <c r="B52" t="inlineStr">
        <is>
          <t>Biaya BPJS</t>
        </is>
      </c>
      <c r="C52" t="n">
        <v>7</v>
      </c>
      <c r="D52" t="n">
        <v>2025</v>
      </c>
      <c r="E52">
        <f>COUNTIFS(internal_src_dst!$A:$A,$A52,internal_src_dst!$B:$B,$B52,internal_src_dst!$C:$C,$C52,internal_src_dst!$D:$D,$D52)</f>
        <v/>
      </c>
      <c r="F52">
        <f>SUMIFS(internal_src_dst!$E:$E,internal_src_dst!$A:$A,$A52,internal_src_dst!$B:$B,$B52,internal_src_dst!$C:$C,$C52,internal_src_dst!$D:$D,$D52)</f>
        <v/>
      </c>
      <c r="G52">
        <f>IF(E52&gt;0,F52,"")</f>
        <v/>
      </c>
      <c r="H52">
        <f>IF(ROW(A52)&gt;$I$200,"",IFERROR(MATCH(ROW(A52)-1,$I$1:$I$200,1),0)+1)</f>
        <v/>
      </c>
      <c r="I52">
        <f>I51+IF(G52&lt;&gt;"",1,0)</f>
        <v/>
      </c>
    </row>
    <row r="53">
      <c r="A53" t="inlineStr">
        <is>
          <t>BCA-1234567890</t>
        </is>
      </c>
      <c r="B53" t="inlineStr">
        <is>
          <t>Biaya Bunga Pinjaman Bank</t>
        </is>
      </c>
      <c r="C53" t="n">
        <v>7</v>
      </c>
      <c r="D53" t="n">
        <v>2025</v>
      </c>
      <c r="E53">
        <f>COUNTIFS(internal_src_dst!$A:$A,$A53,internal_src_dst!$B:$B,$B53,internal_src_dst!$C:$C,$C53,internal_src_dst!$D:$D,$D53)</f>
        <v/>
      </c>
      <c r="F53">
        <f>SUMIFS(internal_src_dst!$E:$E,internal_src_dst!$A:$A,$A53,internal_src_dst!$B:$B,$B53,internal_src_dst!$C:$C,$C53,internal_src_dst!$D:$D,$D53)</f>
        <v/>
      </c>
      <c r="G53">
        <f>IF(E53&gt;0,F53,"")</f>
        <v/>
      </c>
      <c r="H53">
        <f>IF(ROW(A53)&gt;$I$200,"",IFERROR(MATCH(ROW(A53)-1,$I$1:$I$200,1),0)+1)</f>
        <v/>
      </c>
      <c r="I53">
        <f>I52+IF(G53&lt;&gt;"",1,0)</f>
        <v/>
      </c>
    </row>
    <row r="54">
      <c r="A54" t="inlineStr">
        <is>
          <t>BCA-1234567890</t>
        </is>
      </c>
      <c r="B54" t="inlineStr">
        <is>
          <t>Biaya Fotokopi, Materai</t>
        </is>
      </c>
      <c r="C54" t="n">
        <v>7</v>
      </c>
      <c r="D54" t="n">
        <v>2025</v>
      </c>
      <c r="E54">
        <f>COUNTIFS(internal_src_dst!$A:$A,$A54,internal_src_dst!$B:$B,$B54,internal_src_dst!$C:$C,$C54,internal_src_dst!$D:$D,$D54)</f>
        <v/>
      </c>
      <c r="F54">
        <f>SUMIFS(internal_src_dst!$E:$E,internal_src_dst!$A:$A,$A54,internal_src_dst!$B:$B,$B54,internal_src_dst!$C:$C,$C54,internal_src_dst!$D:$D,$D54)</f>
        <v/>
      </c>
      <c r="G54">
        <f>IF(E54&gt;0,F54,"")</f>
        <v/>
      </c>
      <c r="H54">
        <f>IF(ROW(A54)&gt;$I$200,"",IFERROR(MATCH(ROW(A54)-1,$I$1:$I$200,1),0)+1)</f>
        <v/>
      </c>
      <c r="I54">
        <f>I53+IF(G54&lt;&gt;"",1,0)</f>
        <v/>
      </c>
    </row>
    <row r="55">
      <c r="A55" t="inlineStr">
        <is>
          <t>BCA-1234567890</t>
        </is>
      </c>
      <c r="B55" t="inlineStr">
        <is>
          <t>Biaya Gaji</t>
        </is>
      </c>
      <c r="C55" t="n">
        <v>7</v>
      </c>
      <c r="D55" t="n">
        <v>2025</v>
      </c>
      <c r="E55">
        <f>COUNTIFS(internal_src_dst!$A:$A,$A55,internal_src_dst!$B:$B,$B55,internal_src_dst!$C:$C,$C55,internal_src_dst!$D:$D,$D55)</f>
        <v/>
      </c>
      <c r="F55">
        <f>SUMIFS(internal_src_dst!$E:$E,internal_src_dst!$A:$A,$A55,internal_src_dst!$B:$B,$B55,internal_src_dst!$C:$C,$C55,internal_src_dst!$D:$D,$D55)</f>
        <v/>
      </c>
      <c r="G55">
        <f>IF(E55&gt;0,F55,"")</f>
        <v/>
      </c>
      <c r="H55">
        <f>IF(ROW(A55)&gt;$I$200,"",IFERROR(MATCH(ROW(A55)-1,$I$1:$I$200,1),0)+1)</f>
        <v/>
      </c>
      <c r="I55">
        <f>I54+IF(G55&lt;&gt;"",1,0)</f>
        <v/>
      </c>
    </row>
    <row r="56">
      <c r="A56" t="inlineStr">
        <is>
          <t>BCA-1234567890</t>
        </is>
      </c>
      <c r="B56" t="inlineStr">
        <is>
          <t>Biaya Iuran Kebersihan, Keamanan</t>
        </is>
      </c>
      <c r="C56" t="n">
        <v>7</v>
      </c>
      <c r="D56" t="n">
        <v>2025</v>
      </c>
      <c r="E56">
        <f>COUNTIFS(internal_src_dst!$A:$A,$A56,internal_src_dst!$B:$B,$B56,internal_src_dst!$C:$C,$C56,internal_src_dst!$D:$D,$D56)</f>
        <v/>
      </c>
      <c r="F56">
        <f>SUMIFS(internal_src_dst!$E:$E,internal_src_dst!$A:$A,$A56,internal_src_dst!$B:$B,$B56,internal_src_dst!$C:$C,$C56,internal_src_dst!$D:$D,$D56)</f>
        <v/>
      </c>
      <c r="G56">
        <f>IF(E56&gt;0,F56,"")</f>
        <v/>
      </c>
      <c r="H56">
        <f>IF(ROW(A56)&gt;$I$200,"",IFERROR(MATCH(ROW(A56)-1,$I$1:$I$200,1),0)+1)</f>
        <v/>
      </c>
      <c r="I56">
        <f>I55+IF(G56&lt;&gt;"",1,0)</f>
        <v/>
      </c>
    </row>
    <row r="57">
      <c r="A57" t="inlineStr">
        <is>
          <t>BCA-1234567890</t>
        </is>
      </c>
      <c r="B57" t="inlineStr">
        <is>
          <t>Biaya Kirim Barang</t>
        </is>
      </c>
      <c r="C57" t="n">
        <v>7</v>
      </c>
      <c r="D57" t="n">
        <v>2025</v>
      </c>
      <c r="E57">
        <f>COUNTIFS(internal_src_dst!$A:$A,$A57,internal_src_dst!$B:$B,$B57,internal_src_dst!$C:$C,$C57,internal_src_dst!$D:$D,$D57)</f>
        <v/>
      </c>
      <c r="F57">
        <f>SUMIFS(internal_src_dst!$E:$E,internal_src_dst!$A:$A,$A57,internal_src_dst!$B:$B,$B57,internal_src_dst!$C:$C,$C57,internal_src_dst!$D:$D,$D57)</f>
        <v/>
      </c>
      <c r="G57">
        <f>IF(E57&gt;0,F57,"")</f>
        <v/>
      </c>
      <c r="H57">
        <f>IF(ROW(A57)&gt;$I$200,"",IFERROR(MATCH(ROW(A57)-1,$I$1:$I$200,1),0)+1)</f>
        <v/>
      </c>
      <c r="I57">
        <f>I56+IF(G57&lt;&gt;"",1,0)</f>
        <v/>
      </c>
    </row>
    <row r="58">
      <c r="A58" t="inlineStr">
        <is>
          <t>BCA-1234567890</t>
        </is>
      </c>
      <c r="B58" t="inlineStr">
        <is>
          <t>Biaya Konsumsi</t>
        </is>
      </c>
      <c r="C58" t="n">
        <v>7</v>
      </c>
      <c r="D58" t="n">
        <v>2025</v>
      </c>
      <c r="E58">
        <f>COUNTIFS(internal_src_dst!$A:$A,$A58,internal_src_dst!$B:$B,$B58,internal_src_dst!$C:$C,$C58,internal_src_dst!$D:$D,$D58)</f>
        <v/>
      </c>
      <c r="F58">
        <f>SUMIFS(internal_src_dst!$E:$E,internal_src_dst!$A:$A,$A58,internal_src_dst!$B:$B,$B58,internal_src_dst!$C:$C,$C58,internal_src_dst!$D:$D,$D58)</f>
        <v/>
      </c>
      <c r="G58">
        <f>IF(E58&gt;0,F58,"")</f>
        <v/>
      </c>
      <c r="H58">
        <f>IF(ROW(A58)&gt;$I$200,"",IFERROR(MATCH(ROW(A58)-1,$I$1:$I$200,1),0)+1)</f>
        <v/>
      </c>
      <c r="I58">
        <f>I57+IF(G58&lt;&gt;"",1,0)</f>
        <v/>
      </c>
    </row>
    <row r="59">
      <c r="A59" t="inlineStr">
        <is>
          <t>BCA-1234567890</t>
        </is>
      </c>
      <c r="B59" t="inlineStr">
        <is>
          <t>Biaya Konsultan</t>
        </is>
      </c>
      <c r="C59" t="n">
        <v>7</v>
      </c>
      <c r="D59" t="n">
        <v>2025</v>
      </c>
      <c r="E59">
        <f>COUNTIFS(internal_src_dst!$A:$A,$A59,internal_src_dst!$B:$B,$B59,internal_src_dst!$C:$C,$C59,internal_src_dst!$D:$D,$D59)</f>
        <v/>
      </c>
      <c r="F59">
        <f>SUMIFS(internal_src_dst!$E:$E,internal_src_dst!$A:$A,$A59,internal_src_dst!$B:$B,$B59,internal_src_dst!$C:$C,$C59,internal_src_dst!$D:$D,$D59)</f>
        <v/>
      </c>
      <c r="G59">
        <f>IF(E59&gt;0,F59,"")</f>
        <v/>
      </c>
      <c r="H59">
        <f>IF(ROW(A59)&gt;$I$200,"",IFERROR(MATCH(ROW(A59)-1,$I$1:$I$200,1),0)+1)</f>
        <v/>
      </c>
      <c r="I59">
        <f>I58+IF(G59&lt;&gt;"",1,0)</f>
        <v/>
      </c>
    </row>
    <row r="60">
      <c r="A60" t="inlineStr">
        <is>
          <t>BCA-1234567890</t>
        </is>
      </c>
      <c r="B60" t="inlineStr">
        <is>
          <t>Biaya Legalitas</t>
        </is>
      </c>
      <c r="C60" t="n">
        <v>7</v>
      </c>
      <c r="D60" t="n">
        <v>2025</v>
      </c>
      <c r="E60">
        <f>COUNTIFS(internal_src_dst!$A:$A,$A60,internal_src_dst!$B:$B,$B60,internal_src_dst!$C:$C,$C60,internal_src_dst!$D:$D,$D60)</f>
        <v/>
      </c>
      <c r="F60">
        <f>SUMIFS(internal_src_dst!$E:$E,internal_src_dst!$A:$A,$A60,internal_src_dst!$B:$B,$B60,internal_src_dst!$C:$C,$C60,internal_src_dst!$D:$D,$D60)</f>
        <v/>
      </c>
      <c r="G60">
        <f>IF(E60&gt;0,F60,"")</f>
        <v/>
      </c>
      <c r="H60">
        <f>IF(ROW(A60)&gt;$I$200,"",IFERROR(MATCH(ROW(A60)-1,$I$1:$I$200,1),0)+1)</f>
        <v/>
      </c>
      <c r="I60">
        <f>I59+IF(G60&lt;&gt;"",1,0)</f>
        <v/>
      </c>
    </row>
    <row r="61">
      <c r="A61" t="inlineStr">
        <is>
          <t>BCA-1234567890</t>
        </is>
      </c>
      <c r="B61" t="inlineStr">
        <is>
          <t>Biaya Listrik, Air, Telepon</t>
        </is>
      </c>
      <c r="C61" t="n">
        <v>7</v>
      </c>
      <c r="D61" t="n">
        <v>2025</v>
      </c>
      <c r="E61">
        <f>COUNTIFS(internal_src_dst!$A:$A,$A61,internal_src_dst!$B:$B,$B61,internal_src_dst!$C:$C,$C61,internal_src_dst!$D:$D,$D61)</f>
        <v/>
      </c>
      <c r="F61">
        <f>SUMIFS(internal_src_dst!$E:$E,internal_src_dst!$A:$A,$A61,internal_src_dst!$B:$B,$B61,internal_src_dst!$C:$C,$C61,internal_src_dst!$D:$D,$D61)</f>
        <v/>
      </c>
      <c r="G61">
        <f>IF(E61&gt;0,F61,"")</f>
        <v/>
      </c>
      <c r="H61">
        <f>IF(ROW(A61)&gt;$I$200,"",IFERROR(MATCH(ROW(A61)-1,$I$1:$I$200,1),0)+1)</f>
        <v/>
      </c>
      <c r="I61">
        <f>I60+IF(G61&lt;&gt;"",1,0)</f>
        <v/>
      </c>
    </row>
    <row r="62">
      <c r="A62" t="inlineStr">
        <is>
          <t>BCA-1234567890</t>
        </is>
      </c>
      <c r="B62" t="inlineStr">
        <is>
          <t>Biaya Marketing</t>
        </is>
      </c>
      <c r="C62" t="n">
        <v>7</v>
      </c>
      <c r="D62" t="n">
        <v>2025</v>
      </c>
      <c r="E62">
        <f>COUNTIFS(internal_src_dst!$A:$A,$A62,internal_src_dst!$B:$B,$B62,internal_src_dst!$C:$C,$C62,internal_src_dst!$D:$D,$D62)</f>
        <v/>
      </c>
      <c r="F62">
        <f>SUMIFS(internal_src_dst!$E:$E,internal_src_dst!$A:$A,$A62,internal_src_dst!$B:$B,$B62,internal_src_dst!$C:$C,$C62,internal_src_dst!$D:$D,$D62)</f>
        <v/>
      </c>
      <c r="G62">
        <f>IF(E62&gt;0,F62,"")</f>
        <v/>
      </c>
      <c r="H62">
        <f>IF(ROW(A62)&gt;$I$200,"",IFERROR(MATCH(ROW(A62)-1,$I$1:$I$200,1),0)+1)</f>
        <v/>
      </c>
      <c r="I62">
        <f>I61+IF(G62&lt;&gt;"",1,0)</f>
        <v/>
      </c>
    </row>
    <row r="63">
      <c r="A63" t="inlineStr">
        <is>
          <t>BCA-1234567890</t>
        </is>
      </c>
      <c r="B63" t="inlineStr">
        <is>
          <t>Biaya Pemeliharaan gedung / bangunan</t>
        </is>
      </c>
      <c r="C63" t="n">
        <v>7</v>
      </c>
      <c r="D63" t="n">
        <v>2025</v>
      </c>
      <c r="E63">
        <f>COUNTIFS(internal_src_dst!$A:$A,$A63,internal_src_dst!$B:$B,$B63,internal_src_dst!$C:$C,$C63,internal_src_dst!$D:$D,$D63)</f>
        <v/>
      </c>
      <c r="F63">
        <f>SUMIFS(internal_src_dst!$E:$E,internal_src_dst!$A:$A,$A63,internal_src_dst!$B:$B,$B63,internal_src_dst!$C:$C,$C63,internal_src_dst!$D:$D,$D63)</f>
        <v/>
      </c>
      <c r="G63">
        <f>IF(E63&gt;0,F63,"")</f>
        <v/>
      </c>
      <c r="H63">
        <f>IF(ROW(A63)&gt;$I$200,"",IFERROR(MATCH(ROW(A63)-1,$I$1:$I$200,1),0)+1)</f>
        <v/>
      </c>
      <c r="I63">
        <f>I62+IF(G63&lt;&gt;"",1,0)</f>
        <v/>
      </c>
    </row>
    <row r="64">
      <c r="A64" t="inlineStr">
        <is>
          <t>BCA-1234567890</t>
        </is>
      </c>
      <c r="B64" t="inlineStr">
        <is>
          <t>Biaya Pemeliharaan Kendaraan Perusahaan</t>
        </is>
      </c>
      <c r="C64" t="n">
        <v>7</v>
      </c>
      <c r="D64" t="n">
        <v>2025</v>
      </c>
      <c r="E64">
        <f>COUNTIFS(internal_src_dst!$A:$A,$A64,internal_src_dst!$B:$B,$B64,internal_src_dst!$C:$C,$C64,internal_src_dst!$D:$D,$D64)</f>
        <v/>
      </c>
      <c r="F64">
        <f>SUMIFS(internal_src_dst!$E:$E,internal_src_dst!$A:$A,$A64,internal_src_dst!$B:$B,$B64,internal_src_dst!$C:$C,$C64,internal_src_dst!$D:$D,$D64)</f>
        <v/>
      </c>
      <c r="G64">
        <f>IF(E64&gt;0,F64,"")</f>
        <v/>
      </c>
      <c r="H64">
        <f>IF(ROW(A64)&gt;$I$200,"",IFERROR(MATCH(ROW(A64)-1,$I$1:$I$200,1),0)+1)</f>
        <v/>
      </c>
      <c r="I64">
        <f>I63+IF(G64&lt;&gt;"",1,0)</f>
        <v/>
      </c>
    </row>
    <row r="65">
      <c r="A65" t="inlineStr">
        <is>
          <t>BCA-1234567890</t>
        </is>
      </c>
      <c r="B65" t="inlineStr">
        <is>
          <t>Biaya Perijinan</t>
        </is>
      </c>
      <c r="C65" t="n">
        <v>7</v>
      </c>
      <c r="D65" t="n">
        <v>2025</v>
      </c>
      <c r="E65">
        <f>COUNTIFS(internal_src_dst!$A:$A,$A65,internal_src_dst!$B:$B,$B65,internal_src_dst!$C:$C,$C65,internal_src_dst!$D:$D,$D65)</f>
        <v/>
      </c>
      <c r="F65">
        <f>SUMIFS(internal_src_dst!$E:$E,internal_src_dst!$A:$A,$A65,internal_src_dst!$B:$B,$B65,internal_src_dst!$C:$C,$C65,internal_src_dst!$D:$D,$D65)</f>
        <v/>
      </c>
      <c r="G65">
        <f>IF(E65&gt;0,F65,"")</f>
        <v/>
      </c>
      <c r="H65">
        <f>IF(ROW(A65)&gt;$I$200,"",IFERROR(MATCH(ROW(A65)-1,$I$1:$I$200,1),0)+1)</f>
        <v/>
      </c>
      <c r="I65">
        <f>I64+IF(G65&lt;&gt;"",1,0)</f>
        <v/>
      </c>
    </row>
    <row r="66">
      <c r="A66" t="inlineStr">
        <is>
          <t>BCA-1234567890</t>
        </is>
      </c>
      <c r="B66" t="inlineStr">
        <is>
          <t>Biaya Pajak</t>
        </is>
      </c>
      <c r="C66" t="n">
        <v>7</v>
      </c>
      <c r="D66" t="n">
        <v>2025</v>
      </c>
      <c r="E66">
        <f>COUNTIFS(internal_src_dst!$A:$A,$A66,internal_src_dst!$B:$B,$B66,internal_src_dst!$C:$C,$C66,internal_src_dst!$D:$D,$D66)</f>
        <v/>
      </c>
      <c r="F66">
        <f>SUMIFS(internal_src_dst!$E:$E,internal_src_dst!$A:$A,$A66,internal_src_dst!$B:$B,$B66,internal_src_dst!$C:$C,$C66,internal_src_dst!$D:$D,$D66)</f>
        <v/>
      </c>
      <c r="G66">
        <f>IF(E66&gt;0,F66,"")</f>
        <v/>
      </c>
      <c r="H66">
        <f>IF(ROW(A66)&gt;$I$200,"",IFERROR(MATCH(ROW(A66)-1,$I$1:$I$200,1),0)+1)</f>
        <v/>
      </c>
      <c r="I66">
        <f>I65+IF(G66&lt;&gt;"",1,0)</f>
        <v/>
      </c>
    </row>
    <row r="67">
      <c r="A67" t="inlineStr">
        <is>
          <t>BCA-1234567890</t>
        </is>
      </c>
      <c r="B67" t="inlineStr">
        <is>
          <t>Biaya Pajak PPH 4 ayat 2</t>
        </is>
      </c>
      <c r="C67" t="n">
        <v>7</v>
      </c>
      <c r="D67" t="n">
        <v>2025</v>
      </c>
      <c r="E67">
        <f>COUNTIFS(internal_src_dst!$A:$A,$A67,internal_src_dst!$B:$B,$B67,internal_src_dst!$C:$C,$C67,internal_src_dst!$D:$D,$D67)</f>
        <v/>
      </c>
      <c r="F67">
        <f>SUMIFS(internal_src_dst!$E:$E,internal_src_dst!$A:$A,$A67,internal_src_dst!$B:$B,$B67,internal_src_dst!$C:$C,$C67,internal_src_dst!$D:$D,$D67)</f>
        <v/>
      </c>
      <c r="G67">
        <f>IF(E67&gt;0,F67,"")</f>
        <v/>
      </c>
      <c r="H67">
        <f>IF(ROW(A67)&gt;$I$200,"",IFERROR(MATCH(ROW(A67)-1,$I$1:$I$200,1),0)+1)</f>
        <v/>
      </c>
      <c r="I67">
        <f>I66+IF(G67&lt;&gt;"",1,0)</f>
        <v/>
      </c>
    </row>
    <row r="68">
      <c r="A68" t="inlineStr">
        <is>
          <t>BCA-1234567890</t>
        </is>
      </c>
      <c r="B68" t="inlineStr">
        <is>
          <t>Biaya Penjualan</t>
        </is>
      </c>
      <c r="C68" t="n">
        <v>7</v>
      </c>
      <c r="D68" t="n">
        <v>2025</v>
      </c>
      <c r="E68">
        <f>COUNTIFS(internal_src_dst!$A:$A,$A68,internal_src_dst!$B:$B,$B68,internal_src_dst!$C:$C,$C68,internal_src_dst!$D:$D,$D68)</f>
        <v/>
      </c>
      <c r="F68">
        <f>SUMIFS(internal_src_dst!$E:$E,internal_src_dst!$A:$A,$A68,internal_src_dst!$B:$B,$B68,internal_src_dst!$C:$C,$C68,internal_src_dst!$D:$D,$D68)</f>
        <v/>
      </c>
      <c r="G68">
        <f>IF(E68&gt;0,F68,"")</f>
        <v/>
      </c>
      <c r="H68">
        <f>IF(ROW(A68)&gt;$I$200,"",IFERROR(MATCH(ROW(A68)-1,$I$1:$I$200,1),0)+1)</f>
        <v/>
      </c>
      <c r="I68">
        <f>I67+IF(G68&lt;&gt;"",1,0)</f>
        <v/>
      </c>
    </row>
    <row r="69">
      <c r="A69" t="inlineStr">
        <is>
          <t>BCA-1234567890</t>
        </is>
      </c>
      <c r="B69" t="inlineStr">
        <is>
          <t>Biaya Perlengkapan</t>
        </is>
      </c>
      <c r="C69" t="n">
        <v>7</v>
      </c>
      <c r="D69" t="n">
        <v>2025</v>
      </c>
      <c r="E69">
        <f>COUNTIFS(internal_src_dst!$A:$A,$A69,internal_src_dst!$B:$B,$B69,internal_src_dst!$C:$C,$C69,internal_src_dst!$D:$D,$D69)</f>
        <v/>
      </c>
      <c r="F69">
        <f>SUMIFS(internal_src_dst!$E:$E,internal_src_dst!$A:$A,$A69,internal_src_dst!$B:$B,$B69,internal_src_dst!$C:$C,$C69,internal_src_dst!$D:$D,$D69)</f>
        <v/>
      </c>
      <c r="G69">
        <f>IF(E69&gt;0,F69,"")</f>
        <v/>
      </c>
      <c r="H69">
        <f>IF(ROW(A69)&gt;$I$200,"",IFERROR(MATCH(ROW(A69)-1,$I$1:$I$200,1),0)+1)</f>
        <v/>
      </c>
      <c r="I69">
        <f>I68+IF(G69&lt;&gt;"",1,0)</f>
        <v/>
      </c>
    </row>
    <row r="70">
      <c r="A70" t="inlineStr">
        <is>
          <t>BCA-1234567890</t>
        </is>
      </c>
      <c r="B70" t="inlineStr">
        <is>
          <t>Biaya Perjalanan Dinas</t>
        </is>
      </c>
      <c r="C70" t="n">
        <v>7</v>
      </c>
      <c r="D70" t="n">
        <v>2025</v>
      </c>
      <c r="E70">
        <f>COUNTIFS(internal_src_dst!$A:$A,$A70,internal_src_dst!$B:$B,$B70,internal_src_dst!$C:$C,$C70,internal_src_dst!$D:$D,$D70)</f>
        <v/>
      </c>
      <c r="F70">
        <f>SUMIFS(internal_src_dst!$E:$E,internal_src_dst!$A:$A,$A70,internal_src_dst!$B:$B,$B70,internal_src_dst!$C:$C,$C70,internal_src_dst!$D:$D,$D70)</f>
        <v/>
      </c>
      <c r="G70">
        <f>IF(E70&gt;0,F70,"")</f>
        <v/>
      </c>
      <c r="H70">
        <f>IF(ROW(A70)&gt;$I$200,"",IFERROR(MATCH(ROW(A70)-1,$I$1:$I$200,1),0)+1)</f>
        <v/>
      </c>
      <c r="I70">
        <f>I69+IF(G70&lt;&gt;"",1,0)</f>
        <v/>
      </c>
    </row>
    <row r="71">
      <c r="A71" t="inlineStr">
        <is>
          <t>BCA-1234567890</t>
        </is>
      </c>
      <c r="B71" t="inlineStr">
        <is>
          <t>Biaya Provisi Bank</t>
        </is>
      </c>
      <c r="C71" t="n">
        <v>7</v>
      </c>
      <c r="D71" t="n">
        <v>2025</v>
      </c>
      <c r="E71">
        <f>COUNTIFS(internal_src_dst!$A:$A,$A71,internal_src_dst!$B:$B,$B71,internal_src_dst!$C:$C,$C71,internal_src_dst!$D:$D,$D71)</f>
        <v/>
      </c>
      <c r="F71">
        <f>SUMIFS(internal_src_dst!$E:$E,internal_src_dst!$A:$A,$A71,internal_src_dst!$B:$B,$B71,internal_src_dst!$C:$C,$C71,internal_src_dst!$D:$D,$D71)</f>
        <v/>
      </c>
      <c r="G71">
        <f>IF(E71&gt;0,F71,"")</f>
        <v/>
      </c>
      <c r="H71">
        <f>IF(ROW(A71)&gt;$I$200,"",IFERROR(MATCH(ROW(A71)-1,$I$1:$I$200,1),0)+1)</f>
        <v/>
      </c>
      <c r="I71">
        <f>I70+IF(G71&lt;&gt;"",1,0)</f>
        <v/>
      </c>
    </row>
    <row r="72">
      <c r="A72" t="inlineStr">
        <is>
          <t>BCA-1234567890</t>
        </is>
      </c>
      <c r="B72" t="inlineStr">
        <is>
          <t>Biaya Renovasi</t>
        </is>
      </c>
      <c r="C72" t="n">
        <v>7</v>
      </c>
      <c r="D72" t="n">
        <v>2025</v>
      </c>
      <c r="E72">
        <f>COUNTIFS(internal_src_dst!$A:$A,$A72,internal_src_dst!$B:$B,$B72,internal_src_dst!$C:$C,$C72,internal_src_dst!$D:$D,$D72)</f>
        <v/>
      </c>
      <c r="F72">
        <f>SUMIFS(internal_src_dst!$E:$E,internal_src_dst!$A:$A,$A72,internal_src_dst!$B:$B,$B72,internal_src_dst!$C:$C,$C72,internal_src_dst!$D:$D,$D72)</f>
        <v/>
      </c>
      <c r="G72">
        <f>IF(E72&gt;0,F72,"")</f>
        <v/>
      </c>
      <c r="H72">
        <f>IF(ROW(A72)&gt;$I$200,"",IFERROR(MATCH(ROW(A72)-1,$I$1:$I$200,1),0)+1)</f>
        <v/>
      </c>
      <c r="I72">
        <f>I71+IF(G72&lt;&gt;"",1,0)</f>
        <v/>
      </c>
    </row>
    <row r="73">
      <c r="A73" t="inlineStr">
        <is>
          <t>BCA-1234567890</t>
        </is>
      </c>
      <c r="B73" t="inlineStr">
        <is>
          <t>Biaya Rumah Tangga</t>
        </is>
      </c>
      <c r="C73" t="n">
        <v>7</v>
      </c>
      <c r="D73" t="n">
        <v>2025</v>
      </c>
      <c r="E73">
        <f>COUNTIFS(internal_src_dst!$A:$A,$A73,internal_src_dst!$B:$B,$B73,internal_src_dst!$C:$C,$C73,internal_src_dst!$D:$D,$D73)</f>
        <v/>
      </c>
      <c r="F73">
        <f>SUMIFS(internal_src_dst!$E:$E,internal_src_dst!$A:$A,$A73,internal_src_dst!$B:$B,$B73,internal_src_dst!$C:$C,$C73,internal_src_dst!$D:$D,$D73)</f>
        <v/>
      </c>
      <c r="G73">
        <f>IF(E73&gt;0,F73,"")</f>
        <v/>
      </c>
      <c r="H73">
        <f>IF(ROW(A73)&gt;$I$200,"",IFERROR(MATCH(ROW(A73)-1,$I$1:$I$200,1),0)+1)</f>
        <v/>
      </c>
      <c r="I73">
        <f>I72+IF(G73&lt;&gt;"",1,0)</f>
        <v/>
      </c>
    </row>
    <row r="74">
      <c r="A74" t="inlineStr">
        <is>
          <t>BCA-1234567890</t>
        </is>
      </c>
      <c r="B74" t="inlineStr">
        <is>
          <t>Biaya Service</t>
        </is>
      </c>
      <c r="C74" t="n">
        <v>7</v>
      </c>
      <c r="D74" t="n">
        <v>2025</v>
      </c>
      <c r="E74">
        <f>COUNTIFS(internal_src_dst!$A:$A,$A74,internal_src_dst!$B:$B,$B74,internal_src_dst!$C:$C,$C74,internal_src_dst!$D:$D,$D74)</f>
        <v/>
      </c>
      <c r="F74">
        <f>SUMIFS(internal_src_dst!$E:$E,internal_src_dst!$A:$A,$A74,internal_src_dst!$B:$B,$B74,internal_src_dst!$C:$C,$C74,internal_src_dst!$D:$D,$D74)</f>
        <v/>
      </c>
      <c r="G74">
        <f>IF(E74&gt;0,F74,"")</f>
        <v/>
      </c>
      <c r="H74">
        <f>IF(ROW(A74)&gt;$I$200,"",IFERROR(MATCH(ROW(A74)-1,$I$1:$I$200,1),0)+1)</f>
        <v/>
      </c>
      <c r="I74">
        <f>I73+IF(G74&lt;&gt;"",1,0)</f>
        <v/>
      </c>
    </row>
    <row r="75">
      <c r="A75" t="inlineStr">
        <is>
          <t>BCA-1234567890</t>
        </is>
      </c>
      <c r="B75" t="inlineStr">
        <is>
          <t>Biaya Sewa</t>
        </is>
      </c>
      <c r="C75" t="n">
        <v>7</v>
      </c>
      <c r="D75" t="n">
        <v>2025</v>
      </c>
      <c r="E75">
        <f>COUNTIFS(internal_src_dst!$A:$A,$A75,internal_src_dst!$B:$B,$B75,internal_src_dst!$C:$C,$C75,internal_src_dst!$D:$D,$D75)</f>
        <v/>
      </c>
      <c r="F75">
        <f>SUMIFS(internal_src_dst!$E:$E,internal_src_dst!$A:$A,$A75,internal_src_dst!$B:$B,$B75,internal_src_dst!$C:$C,$C75,internal_src_dst!$D:$D,$D75)</f>
        <v/>
      </c>
      <c r="G75">
        <f>IF(E75&gt;0,F75,"")</f>
        <v/>
      </c>
      <c r="H75">
        <f>IF(ROW(A75)&gt;$I$200,"",IFERROR(MATCH(ROW(A75)-1,$I$1:$I$200,1),0)+1)</f>
        <v/>
      </c>
      <c r="I75">
        <f>I74+IF(G75&lt;&gt;"",1,0)</f>
        <v/>
      </c>
    </row>
    <row r="76">
      <c r="A76" t="inlineStr">
        <is>
          <t>BCA-1234567890</t>
        </is>
      </c>
      <c r="B76" t="inlineStr">
        <is>
          <t>Biaya Transportasi</t>
        </is>
      </c>
      <c r="C76" t="n">
        <v>7</v>
      </c>
      <c r="D76" t="n">
        <v>2025</v>
      </c>
      <c r="E76">
        <f>COUNTIFS(internal_src_dst!$A:$A,$A76,internal_src_dst!$B:$B,$B76,internal_src_dst!$C:$C,$C76,internal_src_dst!$D:$D,$D76)</f>
        <v/>
      </c>
      <c r="F76">
        <f>SUMIFS(internal_src_dst!$E:$E,internal_src_dst!$A:$A,$A76,internal_src_dst!$B:$B,$B76,internal_src_dst!$C:$C,$C76,internal_src_dst!$D:$D,$D76)</f>
        <v/>
      </c>
      <c r="G76">
        <f>IF(E76&gt;0,F76,"")</f>
        <v/>
      </c>
      <c r="H76">
        <f>IF(ROW(A76)&gt;$I$200,"",IFERROR(MATCH(ROW(A76)-1,$I$1:$I$200,1),0)+1)</f>
        <v/>
      </c>
      <c r="I76">
        <f>I75+IF(G76&lt;&gt;"",1,0)</f>
        <v/>
      </c>
    </row>
    <row r="77">
      <c r="A77" t="inlineStr">
        <is>
          <t>BCA-1234567890</t>
        </is>
      </c>
      <c r="B77" t="inlineStr">
        <is>
          <t>Biaya Telekomunikasi</t>
        </is>
      </c>
      <c r="C77" t="n">
        <v>7</v>
      </c>
      <c r="D77" t="n">
        <v>2025</v>
      </c>
      <c r="E77">
        <f>COUNTIFS(internal_src_dst!$A:$A,$A77,internal_src_dst!$B:$B,$B77,internal_src_dst!$C:$C,$C77,internal_src_dst!$D:$D,$D77)</f>
        <v/>
      </c>
      <c r="F77">
        <f>SUMIFS(internal_src_dst!$E:$E,internal_src_dst!$A:$A,$A77,internal_src_dst!$B:$B,$B77,internal_src_dst!$C:$C,$C77,internal_src_dst!$D:$D,$D77)</f>
        <v/>
      </c>
      <c r="G77">
        <f>IF(E77&gt;0,F77,"")</f>
        <v/>
      </c>
      <c r="H77">
        <f>IF(ROW(A77)&gt;$I$200,"",IFERROR(MATCH(ROW(A77)-1,$I$1:$I$200,1),0)+1)</f>
        <v/>
      </c>
      <c r="I77">
        <f>I76+IF(G77&lt;&gt;"",1,0)</f>
        <v/>
      </c>
    </row>
    <row r="78">
      <c r="A78" t="inlineStr">
        <is>
          <t>BCA-1234567890</t>
        </is>
      </c>
      <c r="B78" t="inlineStr">
        <is>
          <t>Biaya Telepon Kantor</t>
        </is>
      </c>
      <c r="C78" t="n">
        <v>7</v>
      </c>
      <c r="D78" t="n">
        <v>2025</v>
      </c>
      <c r="E78">
        <f>COUNTIFS(internal_src_dst!$A:$A,$A78,internal_src_dst!$B:$B,$B78,internal_src_dst!$C:$C,$C78,internal_src_dst!$D:$D,$D78)</f>
        <v/>
      </c>
      <c r="F78">
        <f>SUMIFS(internal_src_dst!$E:$E,internal_src_dst!$A:$A,$A78,internal_src_dst!$B:$B,$B78,internal_src_dst!$C:$C,$C78,internal_src_dst!$D:$D,$D78)</f>
        <v/>
      </c>
      <c r="G78">
        <f>IF(E78&gt;0,F78,"")</f>
        <v/>
      </c>
      <c r="H78">
        <f>IF(ROW(A78)&gt;$I$200,"",IFERROR(MATCH(ROW(A78)-1,$I$1:$I$200,1),0)+1)</f>
        <v/>
      </c>
      <c r="I78">
        <f>I77+IF(G78&lt;&gt;"",1,0)</f>
        <v/>
      </c>
    </row>
    <row r="79">
      <c r="A79" t="inlineStr">
        <is>
          <t>BCA-1234567890</t>
        </is>
      </c>
      <c r="B79" t="inlineStr">
        <is>
          <t>Biaya Upah Buruh / Kuli Angkut</t>
        </is>
      </c>
      <c r="C79" t="n">
        <v>7</v>
      </c>
      <c r="D79" t="n">
        <v>2025</v>
      </c>
      <c r="E79">
        <f>COUNTIFS(internal_src_dst!$A:$A,$A79,internal_src_dst!$B:$B,$B79,internal_src_dst!$C:$C,$C79,internal_src_dst!$D:$D,$D79)</f>
        <v/>
      </c>
      <c r="F79">
        <f>SUMIFS(internal_src_dst!$E:$E,internal_src_dst!$A:$A,$A79,internal_src_dst!$B:$B,$B79,internal_src_dst!$C:$C,$C79,internal_src_dst!$D:$D,$D79)</f>
        <v/>
      </c>
      <c r="G79">
        <f>IF(E79&gt;0,F79,"")</f>
        <v/>
      </c>
      <c r="H79">
        <f>IF(ROW(A79)&gt;$I$200,"",IFERROR(MATCH(ROW(A79)-1,$I$1:$I$200,1),0)+1)</f>
        <v/>
      </c>
      <c r="I79">
        <f>I78+IF(G79&lt;&gt;"",1,0)</f>
        <v/>
      </c>
    </row>
    <row r="80">
      <c r="A80" t="inlineStr">
        <is>
          <t>BCA-1234567890</t>
        </is>
      </c>
      <c r="B80" t="inlineStr">
        <is>
          <t>Pajak atas Pendapatan Bunga Bank</t>
        </is>
      </c>
      <c r="C80" t="n">
        <v>7</v>
      </c>
      <c r="D80" t="n">
        <v>2025</v>
      </c>
      <c r="E80">
        <f>COUNTIFS(internal_src_dst!$A:$A,$A80,internal_src_dst!$B:$B,$B80,internal_src_dst!$C:$C,$C80,internal_src_dst!$D:$D,$D80)</f>
        <v/>
      </c>
      <c r="F80">
        <f>SUMIFS(internal_src_dst!$E:$E,internal_src_dst!$A:$A,$A80,internal_src_dst!$B:$B,$B80,internal_src_dst!$C:$C,$C80,internal_src_dst!$D:$D,$D80)</f>
        <v/>
      </c>
      <c r="G80">
        <f>IF(E80&gt;0,F80,"")</f>
        <v/>
      </c>
      <c r="H80">
        <f>IF(ROW(A80)&gt;$I$200,"",IFERROR(MATCH(ROW(A80)-1,$I$1:$I$200,1),0)+1)</f>
        <v/>
      </c>
      <c r="I80">
        <f>I79+IF(G80&lt;&gt;"",1,0)</f>
        <v/>
      </c>
    </row>
    <row r="81">
      <c r="A81" t="inlineStr">
        <is>
          <t>BCA-1234567890</t>
        </is>
      </c>
      <c r="B81" t="inlineStr">
        <is>
          <t>Pajak atas Pendapatan Bunga Deposito</t>
        </is>
      </c>
      <c r="C81" t="n">
        <v>7</v>
      </c>
      <c r="D81" t="n">
        <v>2025</v>
      </c>
      <c r="E81">
        <f>COUNTIFS(internal_src_dst!$A:$A,$A81,internal_src_dst!$B:$B,$B81,internal_src_dst!$C:$C,$C81,internal_src_dst!$D:$D,$D81)</f>
        <v/>
      </c>
      <c r="F81">
        <f>SUMIFS(internal_src_dst!$E:$E,internal_src_dst!$A:$A,$A81,internal_src_dst!$B:$B,$B81,internal_src_dst!$C:$C,$C81,internal_src_dst!$D:$D,$D81)</f>
        <v/>
      </c>
      <c r="G81">
        <f>IF(E81&gt;0,F81,"")</f>
        <v/>
      </c>
      <c r="H81">
        <f>IF(ROW(A81)&gt;$I$200,"",IFERROR(MATCH(ROW(A81)-1,$I$1:$I$200,1),0)+1)</f>
        <v/>
      </c>
      <c r="I81">
        <f>I80+IF(G81&lt;&gt;"",1,0)</f>
        <v/>
      </c>
    </row>
    <row r="82">
      <c r="A82" t="inlineStr">
        <is>
          <t>BCA-1234567890</t>
        </is>
      </c>
      <c r="B82" t="inlineStr">
        <is>
          <t>Pajak atas Pendapatan Bunga Pinjaman</t>
        </is>
      </c>
      <c r="C82" t="n">
        <v>7</v>
      </c>
      <c r="D82" t="n">
        <v>2025</v>
      </c>
      <c r="E82">
        <f>COUNTIFS(internal_src_dst!$A:$A,$A82,internal_src_dst!$B:$B,$B82,internal_src_dst!$C:$C,$C82,internal_src_dst!$D:$D,$D82)</f>
        <v/>
      </c>
      <c r="F82">
        <f>SUMIFS(internal_src_dst!$E:$E,internal_src_dst!$A:$A,$A82,internal_src_dst!$B:$B,$B82,internal_src_dst!$C:$C,$C82,internal_src_dst!$D:$D,$D82)</f>
        <v/>
      </c>
      <c r="G82">
        <f>IF(E82&gt;0,F82,"")</f>
        <v/>
      </c>
      <c r="H82">
        <f>IF(ROW(A82)&gt;$I$200,"",IFERROR(MATCH(ROW(A82)-1,$I$1:$I$200,1),0)+1)</f>
        <v/>
      </c>
      <c r="I82">
        <f>I81+IF(G82&lt;&gt;"",1,0)</f>
        <v/>
      </c>
    </row>
    <row r="83">
      <c r="A83" t="inlineStr">
        <is>
          <t>BCA-1234567890</t>
        </is>
      </c>
      <c r="B83" t="inlineStr">
        <is>
          <t>Biaya Penyusutan Peralatan Kantor</t>
        </is>
      </c>
      <c r="C83" t="n">
        <v>7</v>
      </c>
      <c r="D83" t="n">
        <v>2025</v>
      </c>
      <c r="E83">
        <f>COUNTIFS(internal_src_dst!$A:$A,$A83,internal_src_dst!$B:$B,$B83,internal_src_dst!$C:$C,$C83,internal_src_dst!$D:$D,$D83)</f>
        <v/>
      </c>
      <c r="F83">
        <f>SUMIFS(internal_src_dst!$E:$E,internal_src_dst!$A:$A,$A83,internal_src_dst!$B:$B,$B83,internal_src_dst!$C:$C,$C83,internal_src_dst!$D:$D,$D83)</f>
        <v/>
      </c>
      <c r="G83">
        <f>IF(E83&gt;0,F83,"")</f>
        <v/>
      </c>
      <c r="H83">
        <f>IF(ROW(A83)&gt;$I$200,"",IFERROR(MATCH(ROW(A83)-1,$I$1:$I$200,1),0)+1)</f>
        <v/>
      </c>
      <c r="I83">
        <f>I82+IF(G83&lt;&gt;"",1,0)</f>
        <v/>
      </c>
    </row>
    <row r="84">
      <c r="A84" t="inlineStr">
        <is>
          <t>BCA-1234567890</t>
        </is>
      </c>
      <c r="B84" t="inlineStr">
        <is>
          <t>Biaya Penyusutan Komputer</t>
        </is>
      </c>
      <c r="C84" t="n">
        <v>7</v>
      </c>
      <c r="D84" t="n">
        <v>2025</v>
      </c>
      <c r="E84">
        <f>COUNTIFS(internal_src_dst!$A:$A,$A84,internal_src_dst!$B:$B,$B84,internal_src_dst!$C:$C,$C84,internal_src_dst!$D:$D,$D84)</f>
        <v/>
      </c>
      <c r="F84">
        <f>SUMIFS(internal_src_dst!$E:$E,internal_src_dst!$A:$A,$A84,internal_src_dst!$B:$B,$B84,internal_src_dst!$C:$C,$C84,internal_src_dst!$D:$D,$D84)</f>
        <v/>
      </c>
      <c r="G84">
        <f>IF(E84&gt;0,F84,"")</f>
        <v/>
      </c>
      <c r="H84">
        <f>IF(ROW(A84)&gt;$I$200,"",IFERROR(MATCH(ROW(A84)-1,$I$1:$I$200,1),0)+1)</f>
        <v/>
      </c>
      <c r="I84">
        <f>I83+IF(G84&lt;&gt;"",1,0)</f>
        <v/>
      </c>
    </row>
    <row r="85">
      <c r="A85" t="inlineStr">
        <is>
          <t>BCA-1234567890</t>
        </is>
      </c>
      <c r="B85" t="inlineStr">
        <is>
          <t>Biaya Penyusutan Inventaris Kantor</t>
        </is>
      </c>
      <c r="C85" t="n">
        <v>7</v>
      </c>
      <c r="D85" t="n">
        <v>2025</v>
      </c>
      <c r="E85">
        <f>COUNTIFS(internal_src_dst!$A:$A,$A85,internal_src_dst!$B:$B,$B85,internal_src_dst!$C:$C,$C85,internal_src_dst!$D:$D,$D85)</f>
        <v/>
      </c>
      <c r="F85">
        <f>SUMIFS(internal_src_dst!$E:$E,internal_src_dst!$A:$A,$A85,internal_src_dst!$B:$B,$B85,internal_src_dst!$C:$C,$C85,internal_src_dst!$D:$D,$D85)</f>
        <v/>
      </c>
      <c r="G85">
        <f>IF(E85&gt;0,F85,"")</f>
        <v/>
      </c>
      <c r="H85">
        <f>IF(ROW(A85)&gt;$I$200,"",IFERROR(MATCH(ROW(A85)-1,$I$1:$I$200,1),0)+1)</f>
        <v/>
      </c>
      <c r="I85">
        <f>I84+IF(G85&lt;&gt;"",1,0)</f>
        <v/>
      </c>
    </row>
    <row r="86">
      <c r="A86" t="inlineStr">
        <is>
          <t>BCA-1234567890</t>
        </is>
      </c>
      <c r="B86" t="inlineStr">
        <is>
          <t>Biaya Penyusutan Furniture</t>
        </is>
      </c>
      <c r="C86" t="n">
        <v>7</v>
      </c>
      <c r="D86" t="n">
        <v>2025</v>
      </c>
      <c r="E86">
        <f>COUNTIFS(internal_src_dst!$A:$A,$A86,internal_src_dst!$B:$B,$B86,internal_src_dst!$C:$C,$C86,internal_src_dst!$D:$D,$D86)</f>
        <v/>
      </c>
      <c r="F86">
        <f>SUMIFS(internal_src_dst!$E:$E,internal_src_dst!$A:$A,$A86,internal_src_dst!$B:$B,$B86,internal_src_dst!$C:$C,$C86,internal_src_dst!$D:$D,$D86)</f>
        <v/>
      </c>
      <c r="G86">
        <f>IF(E86&gt;0,F86,"")</f>
        <v/>
      </c>
      <c r="H86">
        <f>IF(ROW(A86)&gt;$I$200,"",IFERROR(MATCH(ROW(A86)-1,$I$1:$I$200,1),0)+1)</f>
        <v/>
      </c>
      <c r="I86">
        <f>I85+IF(G86&lt;&gt;"",1,0)</f>
        <v/>
      </c>
    </row>
    <row r="87">
      <c r="A87" t="inlineStr">
        <is>
          <t>BCA-1234567890</t>
        </is>
      </c>
      <c r="B87" t="inlineStr">
        <is>
          <t>Biaya Penyusutan Kendaraan</t>
        </is>
      </c>
      <c r="C87" t="n">
        <v>7</v>
      </c>
      <c r="D87" t="n">
        <v>2025</v>
      </c>
      <c r="E87">
        <f>COUNTIFS(internal_src_dst!$A:$A,$A87,internal_src_dst!$B:$B,$B87,internal_src_dst!$C:$C,$C87,internal_src_dst!$D:$D,$D87)</f>
        <v/>
      </c>
      <c r="F87">
        <f>SUMIFS(internal_src_dst!$E:$E,internal_src_dst!$A:$A,$A87,internal_src_dst!$B:$B,$B87,internal_src_dst!$C:$C,$C87,internal_src_dst!$D:$D,$D87)</f>
        <v/>
      </c>
      <c r="G87">
        <f>IF(E87&gt;0,F87,"")</f>
        <v/>
      </c>
      <c r="H87">
        <f>IF(ROW(A87)&gt;$I$200,"",IFERROR(MATCH(ROW(A87)-1,$I$1:$I$200,1),0)+1)</f>
        <v/>
      </c>
      <c r="I87">
        <f>I86+IF(G87&lt;&gt;"",1,0)</f>
        <v/>
      </c>
    </row>
    <row r="88">
      <c r="A88" t="inlineStr">
        <is>
          <t>BCA-1234567890</t>
        </is>
      </c>
      <c r="B88" t="inlineStr">
        <is>
          <t>Biaya Penyusutan Bangunan</t>
        </is>
      </c>
      <c r="C88" t="n">
        <v>7</v>
      </c>
      <c r="D88" t="n">
        <v>2025</v>
      </c>
      <c r="E88">
        <f>COUNTIFS(internal_src_dst!$A:$A,$A88,internal_src_dst!$B:$B,$B88,internal_src_dst!$C:$C,$C88,internal_src_dst!$D:$D,$D88)</f>
        <v/>
      </c>
      <c r="F88">
        <f>SUMIFS(internal_src_dst!$E:$E,internal_src_dst!$A:$A,$A88,internal_src_dst!$B:$B,$B88,internal_src_dst!$C:$C,$C88,internal_src_dst!$D:$D,$D88)</f>
        <v/>
      </c>
      <c r="G88">
        <f>IF(E88&gt;0,F88,"")</f>
        <v/>
      </c>
      <c r="H88">
        <f>IF(ROW(A88)&gt;$I$200,"",IFERROR(MATCH(ROW(A88)-1,$I$1:$I$200,1),0)+1)</f>
        <v/>
      </c>
      <c r="I88">
        <f>I87+IF(G88&lt;&gt;"",1,0)</f>
        <v/>
      </c>
    </row>
    <row r="89">
      <c r="A89" t="inlineStr">
        <is>
          <t>BCA-1234567890</t>
        </is>
      </c>
      <c r="B89" t="inlineStr">
        <is>
          <t>Biaya Penyusutan Mesin</t>
        </is>
      </c>
      <c r="C89" t="n">
        <v>7</v>
      </c>
      <c r="D89" t="n">
        <v>2025</v>
      </c>
      <c r="E89">
        <f>COUNTIFS(internal_src_dst!$A:$A,$A89,internal_src_dst!$B:$B,$B89,internal_src_dst!$C:$C,$C89,internal_src_dst!$D:$D,$D89)</f>
        <v/>
      </c>
      <c r="F89">
        <f>SUMIFS(internal_src_dst!$E:$E,internal_src_dst!$A:$A,$A89,internal_src_dst!$B:$B,$B89,internal_src_dst!$C:$C,$C89,internal_src_dst!$D:$D,$D89)</f>
        <v/>
      </c>
      <c r="G89">
        <f>IF(E89&gt;0,F89,"")</f>
        <v/>
      </c>
      <c r="H89">
        <f>IF(ROW(A89)&gt;$I$200,"",IFERROR(MATCH(ROW(A89)-1,$I$1:$I$200,1),0)+1)</f>
        <v/>
      </c>
      <c r="I89">
        <f>I88+IF(G89&lt;&gt;"",1,0)</f>
        <v/>
      </c>
    </row>
    <row r="90">
      <c r="A90" t="inlineStr">
        <is>
          <t>BCA-1234567890</t>
        </is>
      </c>
      <c r="B90" t="inlineStr">
        <is>
          <t>Beban lain-lain</t>
        </is>
      </c>
      <c r="C90" t="n">
        <v>7</v>
      </c>
      <c r="D90" t="n">
        <v>2025</v>
      </c>
      <c r="E90">
        <f>COUNTIFS(internal_src_dst!$A:$A,$A90,internal_src_dst!$B:$B,$B90,internal_src_dst!$C:$C,$C90,internal_src_dst!$D:$D,$D90)</f>
        <v/>
      </c>
      <c r="F90">
        <f>SUMIFS(internal_src_dst!$E:$E,internal_src_dst!$A:$A,$A90,internal_src_dst!$B:$B,$B90,internal_src_dst!$C:$C,$C90,internal_src_dst!$D:$D,$D90)</f>
        <v/>
      </c>
      <c r="G90">
        <f>IF(E90&gt;0,F90,"")</f>
        <v/>
      </c>
      <c r="H90">
        <f>IF(ROW(A90)&gt;$I$200,"",IFERROR(MATCH(ROW(A90)-1,$I$1:$I$200,1),0)+1)</f>
        <v/>
      </c>
      <c r="I90">
        <f>I89+IF(G90&lt;&gt;"",1,0)</f>
        <v/>
      </c>
    </row>
    <row r="91">
      <c r="A91" t="inlineStr">
        <is>
          <t>BCA-1234567890</t>
        </is>
      </c>
      <c r="B91" t="inlineStr">
        <is>
          <t>Akumulasi Penyusutan Peralatan Kantor</t>
        </is>
      </c>
      <c r="C91" t="n">
        <v>7</v>
      </c>
      <c r="D91" t="n">
        <v>2025</v>
      </c>
      <c r="E91">
        <f>COUNTIFS(internal_src_dst!$A:$A,$A91,internal_src_dst!$B:$B,$B91,internal_src_dst!$C:$C,$C91,internal_src_dst!$D:$D,$D91)</f>
        <v/>
      </c>
      <c r="F91">
        <f>SUMIFS(internal_src_dst!$E:$E,internal_src_dst!$A:$A,$A91,internal_src_dst!$B:$B,$B91,internal_src_dst!$C:$C,$C91,internal_src_dst!$D:$D,$D91)</f>
        <v/>
      </c>
      <c r="G91">
        <f>IF(E91&gt;0,F91,"")</f>
        <v/>
      </c>
      <c r="H91">
        <f>IF(ROW(A91)&gt;$I$200,"",IFERROR(MATCH(ROW(A91)-1,$I$1:$I$200,1),0)+1)</f>
        <v/>
      </c>
      <c r="I91">
        <f>I90+IF(G91&lt;&gt;"",1,0)</f>
        <v/>
      </c>
    </row>
    <row r="92">
      <c r="A92" t="inlineStr">
        <is>
          <t>BCA-1234567890</t>
        </is>
      </c>
      <c r="B92" t="inlineStr">
        <is>
          <t>Akumulasi Penyusutan Komputer</t>
        </is>
      </c>
      <c r="C92" t="n">
        <v>7</v>
      </c>
      <c r="D92" t="n">
        <v>2025</v>
      </c>
      <c r="E92">
        <f>COUNTIFS(internal_src_dst!$A:$A,$A92,internal_src_dst!$B:$B,$B92,internal_src_dst!$C:$C,$C92,internal_src_dst!$D:$D,$D92)</f>
        <v/>
      </c>
      <c r="F92">
        <f>SUMIFS(internal_src_dst!$E:$E,internal_src_dst!$A:$A,$A92,internal_src_dst!$B:$B,$B92,internal_src_dst!$C:$C,$C92,internal_src_dst!$D:$D,$D92)</f>
        <v/>
      </c>
      <c r="G92">
        <f>IF(E92&gt;0,F92,"")</f>
        <v/>
      </c>
      <c r="H92">
        <f>IF(ROW(A92)&gt;$I$200,"",IFERROR(MATCH(ROW(A92)-1,$I$1:$I$200,1),0)+1)</f>
        <v/>
      </c>
      <c r="I92">
        <f>I91+IF(G92&lt;&gt;"",1,0)</f>
        <v/>
      </c>
    </row>
    <row r="93">
      <c r="A93" t="inlineStr">
        <is>
          <t>BCA-1234567890</t>
        </is>
      </c>
      <c r="B93" t="inlineStr">
        <is>
          <t>Akumulasi Penyusutan Inventaris Kantor</t>
        </is>
      </c>
      <c r="C93" t="n">
        <v>7</v>
      </c>
      <c r="D93" t="n">
        <v>2025</v>
      </c>
      <c r="E93">
        <f>COUNTIFS(internal_src_dst!$A:$A,$A93,internal_src_dst!$B:$B,$B93,internal_src_dst!$C:$C,$C93,internal_src_dst!$D:$D,$D93)</f>
        <v/>
      </c>
      <c r="F93">
        <f>SUMIFS(internal_src_dst!$E:$E,internal_src_dst!$A:$A,$A93,internal_src_dst!$B:$B,$B93,internal_src_dst!$C:$C,$C93,internal_src_dst!$D:$D,$D93)</f>
        <v/>
      </c>
      <c r="G93">
        <f>IF(E93&gt;0,F93,"")</f>
        <v/>
      </c>
      <c r="H93">
        <f>IF(ROW(A93)&gt;$I$200,"",IFERROR(MATCH(ROW(A93)-1,$I$1:$I$200,1),0)+1)</f>
        <v/>
      </c>
      <c r="I93">
        <f>I92+IF(G93&lt;&gt;"",1,0)</f>
        <v/>
      </c>
    </row>
    <row r="94">
      <c r="A94" t="inlineStr">
        <is>
          <t>BCA-1234567890</t>
        </is>
      </c>
      <c r="B94" t="inlineStr">
        <is>
          <t>Akumulasi Penyusutan Furniture</t>
        </is>
      </c>
      <c r="C94" t="n">
        <v>7</v>
      </c>
      <c r="D94" t="n">
        <v>2025</v>
      </c>
      <c r="E94">
        <f>COUNTIFS(internal_src_dst!$A:$A,$A94,internal_src_dst!$B:$B,$B94,internal_src_dst!$C:$C,$C94,internal_src_dst!$D:$D,$D94)</f>
        <v/>
      </c>
      <c r="F94">
        <f>SUMIFS(internal_src_dst!$E:$E,internal_src_dst!$A:$A,$A94,internal_src_dst!$B:$B,$B94,internal_src_dst!$C:$C,$C94,internal_src_dst!$D:$D,$D94)</f>
        <v/>
      </c>
      <c r="G94">
        <f>IF(E94&gt;0,F94,"")</f>
        <v/>
      </c>
      <c r="H94">
        <f>IF(ROW(A94)&gt;$I$200,"",IFERROR(MATCH(ROW(A94)-1,$I$1:$I$200,1),0)+1)</f>
        <v/>
      </c>
      <c r="I94">
        <f>I93+IF(G94&lt;&gt;"",1,0)</f>
        <v/>
      </c>
    </row>
    <row r="95">
      <c r="A95" t="inlineStr">
        <is>
          <t>BCA-1234567890</t>
        </is>
      </c>
      <c r="B95" t="inlineStr">
        <is>
          <t>Akumulasi Penyusutan Kendaraan</t>
        </is>
      </c>
      <c r="C95" t="n">
        <v>7</v>
      </c>
      <c r="D95" t="n">
        <v>2025</v>
      </c>
      <c r="E95">
        <f>COUNTIFS(internal_src_dst!$A:$A,$A95,internal_src_dst!$B:$B,$B95,internal_src_dst!$C:$C,$C95,internal_src_dst!$D:$D,$D95)</f>
        <v/>
      </c>
      <c r="F95">
        <f>SUMIFS(internal_src_dst!$E:$E,internal_src_dst!$A:$A,$A95,internal_src_dst!$B:$B,$B95,internal_src_dst!$C:$C,$C95,internal_src_dst!$D:$D,$D95)</f>
        <v/>
      </c>
      <c r="G95">
        <f>IF(E95&gt;0,F95,"")</f>
        <v/>
      </c>
      <c r="H95">
        <f>IF(ROW(A95)&gt;$I$200,"",IFERROR(MATCH(ROW(A95)-1,$I$1:$I$200,1),0)+1)</f>
        <v/>
      </c>
      <c r="I95">
        <f>I94+IF(G95&lt;&gt;"",1,0)</f>
        <v/>
      </c>
    </row>
    <row r="96">
      <c r="A96" t="inlineStr">
        <is>
          <t>BCA-1234567890</t>
        </is>
      </c>
      <c r="B96" t="inlineStr">
        <is>
          <t>Akumulasi Penyusutan Bangunan</t>
        </is>
      </c>
      <c r="C96" t="n">
        <v>7</v>
      </c>
      <c r="D96" t="n">
        <v>2025</v>
      </c>
      <c r="E96">
        <f>COUNTIFS(internal_src_dst!$A:$A,$A96,internal_src_dst!$B:$B,$B96,internal_src_dst!$C:$C,$C96,internal_src_dst!$D:$D,$D96)</f>
        <v/>
      </c>
      <c r="F96">
        <f>SUMIFS(internal_src_dst!$E:$E,internal_src_dst!$A:$A,$A96,internal_src_dst!$B:$B,$B96,internal_src_dst!$C:$C,$C96,internal_src_dst!$D:$D,$D96)</f>
        <v/>
      </c>
      <c r="G96">
        <f>IF(E96&gt;0,F96,"")</f>
        <v/>
      </c>
      <c r="H96">
        <f>IF(ROW(A96)&gt;$I$200,"",IFERROR(MATCH(ROW(A96)-1,$I$1:$I$200,1),0)+1)</f>
        <v/>
      </c>
      <c r="I96">
        <f>I95+IF(G96&lt;&gt;"",1,0)</f>
        <v/>
      </c>
    </row>
    <row r="97">
      <c r="A97" t="inlineStr">
        <is>
          <t>BCA-1234567890</t>
        </is>
      </c>
      <c r="B97" t="inlineStr">
        <is>
          <t>Akumulasi Penyusutan Mesin</t>
        </is>
      </c>
      <c r="C97" t="n">
        <v>7</v>
      </c>
      <c r="D97" t="n">
        <v>2025</v>
      </c>
      <c r="E97">
        <f>COUNTIFS(internal_src_dst!$A:$A,$A97,internal_src_dst!$B:$B,$B97,internal_src_dst!$C:$C,$C97,internal_src_dst!$D:$D,$D97)</f>
        <v/>
      </c>
      <c r="F97">
        <f>SUMIFS(internal_src_dst!$E:$E,internal_src_dst!$A:$A,$A97,internal_src_dst!$B:$B,$B97,internal_src_dst!$C:$C,$C97,internal_src_dst!$D:$D,$D97)</f>
        <v/>
      </c>
      <c r="G97">
        <f>IF(E97&gt;0,F97,"")</f>
        <v/>
      </c>
      <c r="H97">
        <f>IF(ROW(A97)&gt;$I$200,"",IFERROR(MATCH(ROW(A97)-1,$I$1:$I$200,1),0)+1)</f>
        <v/>
      </c>
      <c r="I97">
        <f>I96+IF(G97&lt;&gt;"",1,0)</f>
        <v/>
      </c>
    </row>
    <row r="98">
      <c r="A98" t="inlineStr">
        <is>
          <t>BCA-1234567890</t>
        </is>
      </c>
      <c r="B98" t="inlineStr">
        <is>
          <t>Cadangan Kerugian Piutang</t>
        </is>
      </c>
      <c r="C98" t="n">
        <v>7</v>
      </c>
      <c r="D98" t="n">
        <v>2025</v>
      </c>
      <c r="E98">
        <f>COUNTIFS(internal_src_dst!$A:$A,$A98,internal_src_dst!$B:$B,$B98,internal_src_dst!$C:$C,$C98,internal_src_dst!$D:$D,$D98)</f>
        <v/>
      </c>
      <c r="F98">
        <f>SUMIFS(internal_src_dst!$E:$E,internal_src_dst!$A:$A,$A98,internal_src_dst!$B:$B,$B98,internal_src_dst!$C:$C,$C98,internal_src_dst!$D:$D,$D98)</f>
        <v/>
      </c>
      <c r="G98">
        <f>IF(E98&gt;0,F98,"")</f>
        <v/>
      </c>
      <c r="H98">
        <f>IF(ROW(A98)&gt;$I$200,"",IFERROR(MATCH(ROW(A98)-1,$I$1:$I$200,1),0)+1)</f>
        <v/>
      </c>
      <c r="I98">
        <f>I97+IF(G98&lt;&gt;"",1,0)</f>
        <v/>
      </c>
    </row>
    <row r="99">
      <c r="A99" t="inlineStr">
        <is>
          <t>BCA-1234567890</t>
        </is>
      </c>
      <c r="B99" t="inlineStr">
        <is>
          <t>Pendapatan Diterima Dimuka</t>
        </is>
      </c>
      <c r="C99" t="n">
        <v>7</v>
      </c>
      <c r="D99" t="n">
        <v>2025</v>
      </c>
      <c r="E99">
        <f>COUNTIFS(internal_src_dst!$A:$A,$A99,internal_src_dst!$B:$B,$B99,internal_src_dst!$C:$C,$C99,internal_src_dst!$D:$D,$D99)</f>
        <v/>
      </c>
      <c r="F99">
        <f>SUMIFS(internal_src_dst!$E:$E,internal_src_dst!$A:$A,$A99,internal_src_dst!$B:$B,$B99,internal_src_dst!$C:$C,$C99,internal_src_dst!$D:$D,$D99)</f>
        <v/>
      </c>
      <c r="G99">
        <f>IF(E99&gt;0,F99,"")</f>
        <v/>
      </c>
      <c r="H99">
        <f>IF(ROW(A99)&gt;$I$200,"",IFERROR(MATCH(ROW(A99)-1,$I$1:$I$200,1),0)+1)</f>
        <v/>
      </c>
      <c r="I99">
        <f>I98+IF(G99&lt;&gt;"",1,0)</f>
        <v/>
      </c>
    </row>
    <row r="100">
      <c r="A100" t="inlineStr">
        <is>
          <t>BCA-1234567890</t>
        </is>
      </c>
      <c r="B100" t="inlineStr">
        <is>
          <t>Pendapatan Yang Ditangguhkan</t>
        </is>
      </c>
      <c r="C100" t="n">
        <v>7</v>
      </c>
      <c r="D100" t="n">
        <v>2025</v>
      </c>
      <c r="E100">
        <f>COUNTIFS(internal_src_dst!$A:$A,$A100,internal_src_dst!$B:$B,$B100,internal_src_dst!$C:$C,$C100,internal_src_dst!$D:$D,$D100)</f>
        <v/>
      </c>
      <c r="F100">
        <f>SUMIFS(internal_src_dst!$E:$E,internal_src_dst!$A:$A,$A100,internal_src_dst!$B:$B,$B100,internal_src_dst!$C:$C,$C100,internal_src_dst!$D:$D,$D100)</f>
        <v/>
      </c>
      <c r="G100">
        <f>IF(E100&gt;0,F100,"")</f>
        <v/>
      </c>
      <c r="H100">
        <f>IF(ROW(A100)&gt;$I$200,"",IFERROR(MATCH(ROW(A100)-1,$I$1:$I$200,1),0)+1)</f>
        <v/>
      </c>
      <c r="I100">
        <f>I99+IF(G100&lt;&gt;"",1,0)</f>
        <v/>
      </c>
    </row>
    <row r="101">
      <c r="A101" t="inlineStr">
        <is>
          <t>Petty Cash</t>
        </is>
      </c>
      <c r="B101" t="inlineStr">
        <is>
          <t>BCA-1234567890</t>
        </is>
      </c>
      <c r="C101" t="n">
        <v>7</v>
      </c>
      <c r="D101" t="n">
        <v>2025</v>
      </c>
      <c r="E101">
        <f>COUNTIFS(internal_src_dst!$A:$A,$A101,internal_src_dst!$B:$B,$B101,internal_src_dst!$C:$C,$C101,internal_src_dst!$D:$D,$D101)</f>
        <v/>
      </c>
      <c r="F101">
        <f>SUMIFS(internal_src_dst!$E:$E,internal_src_dst!$A:$A,$A101,internal_src_dst!$B:$B,$B101,internal_src_dst!$C:$C,$C101,internal_src_dst!$D:$D,$D101)</f>
        <v/>
      </c>
      <c r="G101">
        <f>IF(E101&gt;0,F101,"")</f>
        <v/>
      </c>
      <c r="H101">
        <f>IF(ROW(A101)&gt;$I$200,"",IFERROR(MATCH(ROW(A101)-1,$I$1:$I$200,1),0)+1)</f>
        <v/>
      </c>
      <c r="I101">
        <f>I100+IF(G101&lt;&gt;"",1,0)</f>
        <v/>
      </c>
    </row>
    <row r="102">
      <c r="A102" t="inlineStr">
        <is>
          <t>Uang Tunai Valas</t>
        </is>
      </c>
      <c r="B102" t="inlineStr">
        <is>
          <t>BCA-1234567890</t>
        </is>
      </c>
      <c r="C102" t="n">
        <v>7</v>
      </c>
      <c r="D102" t="n">
        <v>2025</v>
      </c>
      <c r="E102">
        <f>COUNTIFS(internal_src_dst!$A:$A,$A102,internal_src_dst!$B:$B,$B102,internal_src_dst!$C:$C,$C102,internal_src_dst!$D:$D,$D102)</f>
        <v/>
      </c>
      <c r="F102">
        <f>SUMIFS(internal_src_dst!$E:$E,internal_src_dst!$A:$A,$A102,internal_src_dst!$B:$B,$B102,internal_src_dst!$C:$C,$C102,internal_src_dst!$D:$D,$D102)</f>
        <v/>
      </c>
      <c r="G102">
        <f>IF(E102&gt;0,F102,"")</f>
        <v/>
      </c>
      <c r="H102">
        <f>IF(ROW(A102)&gt;$I$200,"",IFERROR(MATCH(ROW(A102)-1,$I$1:$I$200,1),0)+1)</f>
        <v/>
      </c>
      <c r="I102">
        <f>I101+IF(G102&lt;&gt;"",1,0)</f>
        <v/>
      </c>
    </row>
    <row r="103">
      <c r="A103" t="inlineStr">
        <is>
          <t>Rekening Bank Hutang</t>
        </is>
      </c>
      <c r="B103" t="inlineStr">
        <is>
          <t>BCA-1234567890</t>
        </is>
      </c>
      <c r="C103" t="n">
        <v>7</v>
      </c>
      <c r="D103" t="n">
        <v>2025</v>
      </c>
      <c r="E103">
        <f>COUNTIFS(internal_src_dst!$A:$A,$A103,internal_src_dst!$B:$B,$B103,internal_src_dst!$C:$C,$C103,internal_src_dst!$D:$D,$D103)</f>
        <v/>
      </c>
      <c r="F103">
        <f>SUMIFS(internal_src_dst!$E:$E,internal_src_dst!$A:$A,$A103,internal_src_dst!$B:$B,$B103,internal_src_dst!$C:$C,$C103,internal_src_dst!$D:$D,$D103)</f>
        <v/>
      </c>
      <c r="G103">
        <f>IF(E103&gt;0,F103,"")</f>
        <v/>
      </c>
      <c r="H103">
        <f>IF(ROW(A103)&gt;$I$200,"",IFERROR(MATCH(ROW(A103)-1,$I$1:$I$200,1),0)+1)</f>
        <v/>
      </c>
      <c r="I103">
        <f>I102+IF(G103&lt;&gt;"",1,0)</f>
        <v/>
      </c>
    </row>
    <row r="104">
      <c r="A104" t="inlineStr">
        <is>
          <t>Piutang Usaha</t>
        </is>
      </c>
      <c r="B104" t="inlineStr">
        <is>
          <t>BCA-1234567890</t>
        </is>
      </c>
      <c r="C104" t="n">
        <v>7</v>
      </c>
      <c r="D104" t="n">
        <v>2025</v>
      </c>
      <c r="E104">
        <f>COUNTIFS(internal_src_dst!$A:$A,$A104,internal_src_dst!$B:$B,$B104,internal_src_dst!$C:$C,$C104,internal_src_dst!$D:$D,$D104)</f>
        <v/>
      </c>
      <c r="F104">
        <f>SUMIFS(internal_src_dst!$E:$E,internal_src_dst!$A:$A,$A104,internal_src_dst!$B:$B,$B104,internal_src_dst!$C:$C,$C104,internal_src_dst!$D:$D,$D104)</f>
        <v/>
      </c>
      <c r="G104">
        <f>IF(E104&gt;0,F104,"")</f>
        <v/>
      </c>
      <c r="H104">
        <f>IF(ROW(A104)&gt;$I$200,"",IFERROR(MATCH(ROW(A104)-1,$I$1:$I$200,1),0)+1)</f>
        <v/>
      </c>
      <c r="I104">
        <f>I103+IF(G104&lt;&gt;"",1,0)</f>
        <v/>
      </c>
    </row>
    <row r="105">
      <c r="A105" t="inlineStr">
        <is>
          <t>Persediaan</t>
        </is>
      </c>
      <c r="B105" t="inlineStr">
        <is>
          <t>BCA-1234567890</t>
        </is>
      </c>
      <c r="C105" t="n">
        <v>7</v>
      </c>
      <c r="D105" t="n">
        <v>2025</v>
      </c>
      <c r="E105">
        <f>COUNTIFS(internal_src_dst!$A:$A,$A105,internal_src_dst!$B:$B,$B105,internal_src_dst!$C:$C,$C105,internal_src_dst!$D:$D,$D105)</f>
        <v/>
      </c>
      <c r="F105">
        <f>SUMIFS(internal_src_dst!$E:$E,internal_src_dst!$A:$A,$A105,internal_src_dst!$B:$B,$B105,internal_src_dst!$C:$C,$C105,internal_src_dst!$D:$D,$D105)</f>
        <v/>
      </c>
      <c r="G105">
        <f>IF(E105&gt;0,F105,"")</f>
        <v/>
      </c>
      <c r="H105">
        <f>IF(ROW(A105)&gt;$I$200,"",IFERROR(MATCH(ROW(A105)-1,$I$1:$I$200,1),0)+1)</f>
        <v/>
      </c>
      <c r="I105">
        <f>I104+IF(G105&lt;&gt;"",1,0)</f>
        <v/>
      </c>
    </row>
    <row r="106">
      <c r="A106" t="inlineStr">
        <is>
          <t>Piutang Lain-Lain</t>
        </is>
      </c>
      <c r="B106" t="inlineStr">
        <is>
          <t>BCA-1234567890</t>
        </is>
      </c>
      <c r="C106" t="n">
        <v>7</v>
      </c>
      <c r="D106" t="n">
        <v>2025</v>
      </c>
      <c r="E106">
        <f>COUNTIFS(internal_src_dst!$A:$A,$A106,internal_src_dst!$B:$B,$B106,internal_src_dst!$C:$C,$C106,internal_src_dst!$D:$D,$D106)</f>
        <v/>
      </c>
      <c r="F106">
        <f>SUMIFS(internal_src_dst!$E:$E,internal_src_dst!$A:$A,$A106,internal_src_dst!$B:$B,$B106,internal_src_dst!$C:$C,$C106,internal_src_dst!$D:$D,$D106)</f>
        <v/>
      </c>
      <c r="G106">
        <f>IF(E106&gt;0,F106,"")</f>
        <v/>
      </c>
      <c r="H106">
        <f>IF(ROW(A106)&gt;$I$200,"",IFERROR(MATCH(ROW(A106)-1,$I$1:$I$200,1),0)+1)</f>
        <v/>
      </c>
      <c r="I106">
        <f>I105+IF(G106&lt;&gt;"",1,0)</f>
        <v/>
      </c>
    </row>
    <row r="107">
      <c r="A107" t="inlineStr">
        <is>
          <t>Piutang Pemegang Saham</t>
        </is>
      </c>
      <c r="B107" t="inlineStr">
        <is>
          <t>BCA-1234567890</t>
        </is>
      </c>
      <c r="C107" t="n">
        <v>7</v>
      </c>
      <c r="D107" t="n">
        <v>2025</v>
      </c>
      <c r="E107">
        <f>COUNTIFS(internal_src_dst!$A:$A,$A107,internal_src_dst!$B:$B,$B107,internal_src_dst!$C:$C,$C107,internal_src_dst!$D:$D,$D107)</f>
        <v/>
      </c>
      <c r="F107">
        <f>SUMIFS(internal_src_dst!$E:$E,internal_src_dst!$A:$A,$A107,internal_src_dst!$B:$B,$B107,internal_src_dst!$C:$C,$C107,internal_src_dst!$D:$D,$D107)</f>
        <v/>
      </c>
      <c r="G107">
        <f>IF(E107&gt;0,F107,"")</f>
        <v/>
      </c>
      <c r="H107">
        <f>IF(ROW(A107)&gt;$I$200,"",IFERROR(MATCH(ROW(A107)-1,$I$1:$I$200,1),0)+1)</f>
        <v/>
      </c>
      <c r="I107">
        <f>I106+IF(G107&lt;&gt;"",1,0)</f>
        <v/>
      </c>
    </row>
    <row r="108">
      <c r="A108" t="inlineStr">
        <is>
          <t>PPN Masukan</t>
        </is>
      </c>
      <c r="B108" t="inlineStr">
        <is>
          <t>BCA-1234567890</t>
        </is>
      </c>
      <c r="C108" t="n">
        <v>7</v>
      </c>
      <c r="D108" t="n">
        <v>2025</v>
      </c>
      <c r="E108">
        <f>COUNTIFS(internal_src_dst!$A:$A,$A108,internal_src_dst!$B:$B,$B108,internal_src_dst!$C:$C,$C108,internal_src_dst!$D:$D,$D108)</f>
        <v/>
      </c>
      <c r="F108">
        <f>SUMIFS(internal_src_dst!$E:$E,internal_src_dst!$A:$A,$A108,internal_src_dst!$B:$B,$B108,internal_src_dst!$C:$C,$C108,internal_src_dst!$D:$D,$D108)</f>
        <v/>
      </c>
      <c r="G108">
        <f>IF(E108&gt;0,F108,"")</f>
        <v/>
      </c>
      <c r="H108">
        <f>IF(ROW(A108)&gt;$I$200,"",IFERROR(MATCH(ROW(A108)-1,$I$1:$I$200,1),0)+1)</f>
        <v/>
      </c>
      <c r="I108">
        <f>I107+IF(G108&lt;&gt;"",1,0)</f>
        <v/>
      </c>
    </row>
    <row r="109">
      <c r="A109" t="inlineStr">
        <is>
          <t>Pajak dibayar dimuka</t>
        </is>
      </c>
      <c r="B109" t="inlineStr">
        <is>
          <t>BCA-1234567890</t>
        </is>
      </c>
      <c r="C109" t="n">
        <v>7</v>
      </c>
      <c r="D109" t="n">
        <v>2025</v>
      </c>
      <c r="E109">
        <f>COUNTIFS(internal_src_dst!$A:$A,$A109,internal_src_dst!$B:$B,$B109,internal_src_dst!$C:$C,$C109,internal_src_dst!$D:$D,$D109)</f>
        <v/>
      </c>
      <c r="F109">
        <f>SUMIFS(internal_src_dst!$E:$E,internal_src_dst!$A:$A,$A109,internal_src_dst!$B:$B,$B109,internal_src_dst!$C:$C,$C109,internal_src_dst!$D:$D,$D109)</f>
        <v/>
      </c>
      <c r="G109">
        <f>IF(E109&gt;0,F109,"")</f>
        <v/>
      </c>
      <c r="H109">
        <f>IF(ROW(A109)&gt;$I$200,"",IFERROR(MATCH(ROW(A109)-1,$I$1:$I$200,1),0)+1)</f>
        <v/>
      </c>
      <c r="I109">
        <f>I108+IF(G109&lt;&gt;"",1,0)</f>
        <v/>
      </c>
    </row>
    <row r="110">
      <c r="A110" t="inlineStr">
        <is>
          <t>Biaya dibayar dimuka</t>
        </is>
      </c>
      <c r="B110" t="inlineStr">
        <is>
          <t>BCA-1234567890</t>
        </is>
      </c>
      <c r="C110" t="n">
        <v>7</v>
      </c>
      <c r="D110" t="n">
        <v>2025</v>
      </c>
      <c r="E110">
        <f>COUNTIFS(internal_src_dst!$A:$A,$A110,internal_src_dst!$B:$B,$B110,internal_src_dst!$C:$C,$C110,internal_src_dst!$D:$D,$D110)</f>
        <v/>
      </c>
      <c r="F110">
        <f>SUMIFS(internal_src_dst!$E:$E,internal_src_dst!$A:$A,$A110,internal_src_dst!$B:$B,$B110,internal_src_dst!$C:$C,$C110,internal_src_dst!$D:$D,$D110)</f>
        <v/>
      </c>
      <c r="G110">
        <f>IF(E110&gt;0,F110,"")</f>
        <v/>
      </c>
      <c r="H110">
        <f>IF(ROW(A110)&gt;$I$200,"",IFERROR(MATCH(ROW(A110)-1,$I$1:$I$200,1),0)+1)</f>
        <v/>
      </c>
      <c r="I110">
        <f>I109+IF(G110&lt;&gt;"",1,0)</f>
        <v/>
      </c>
    </row>
    <row r="111">
      <c r="A111" t="inlineStr">
        <is>
          <t>Security Deposit</t>
        </is>
      </c>
      <c r="B111" t="inlineStr">
        <is>
          <t>BCA-1234567890</t>
        </is>
      </c>
      <c r="C111" t="n">
        <v>7</v>
      </c>
      <c r="D111" t="n">
        <v>2025</v>
      </c>
      <c r="E111">
        <f>COUNTIFS(internal_src_dst!$A:$A,$A111,internal_src_dst!$B:$B,$B111,internal_src_dst!$C:$C,$C111,internal_src_dst!$D:$D,$D111)</f>
        <v/>
      </c>
      <c r="F111">
        <f>SUMIFS(internal_src_dst!$E:$E,internal_src_dst!$A:$A,$A111,internal_src_dst!$B:$B,$B111,internal_src_dst!$C:$C,$C111,internal_src_dst!$D:$D,$D111)</f>
        <v/>
      </c>
      <c r="G111">
        <f>IF(E111&gt;0,F111,"")</f>
        <v/>
      </c>
      <c r="H111">
        <f>IF(ROW(A111)&gt;$I$200,"",IFERROR(MATCH(ROW(A111)-1,$I$1:$I$200,1),0)+1)</f>
        <v/>
      </c>
      <c r="I111">
        <f>I110+IF(G111&lt;&gt;"",1,0)</f>
        <v/>
      </c>
    </row>
    <row r="112">
      <c r="A112" t="inlineStr">
        <is>
          <t>Transaksi Intracompany out</t>
        </is>
      </c>
      <c r="B112" t="inlineStr">
        <is>
          <t>BCA-1234567890</t>
        </is>
      </c>
      <c r="C112" t="n">
        <v>7</v>
      </c>
      <c r="D112" t="n">
        <v>2025</v>
      </c>
      <c r="E112">
        <f>COUNTIFS(internal_src_dst!$A:$A,$A112,internal_src_dst!$B:$B,$B112,internal_src_dst!$C:$C,$C112,internal_src_dst!$D:$D,$D112)</f>
        <v/>
      </c>
      <c r="F112">
        <f>SUMIFS(internal_src_dst!$E:$E,internal_src_dst!$A:$A,$A112,internal_src_dst!$B:$B,$B112,internal_src_dst!$C:$C,$C112,internal_src_dst!$D:$D,$D112)</f>
        <v/>
      </c>
      <c r="G112">
        <f>IF(E112&gt;0,F112,"")</f>
        <v/>
      </c>
      <c r="H112">
        <f>IF(ROW(A112)&gt;$I$200,"",IFERROR(MATCH(ROW(A112)-1,$I$1:$I$200,1),0)+1)</f>
        <v/>
      </c>
      <c r="I112">
        <f>I111+IF(G112&lt;&gt;"",1,0)</f>
        <v/>
      </c>
    </row>
    <row r="113">
      <c r="A113" t="inlineStr">
        <is>
          <t>Investasi Saham</t>
        </is>
      </c>
      <c r="B113" t="inlineStr">
        <is>
          <t>BCA-1234567890</t>
        </is>
      </c>
      <c r="C113" t="n">
        <v>7</v>
      </c>
      <c r="D113" t="n">
        <v>2025</v>
      </c>
      <c r="E113">
        <f>COUNTIFS(internal_src_dst!$A:$A,$A113,internal_src_dst!$B:$B,$B113,internal_src_dst!$C:$C,$C113,internal_src_dst!$D:$D,$D113)</f>
        <v/>
      </c>
      <c r="F113">
        <f>SUMIFS(internal_src_dst!$E:$E,internal_src_dst!$A:$A,$A113,internal_src_dst!$B:$B,$B113,internal_src_dst!$C:$C,$C113,internal_src_dst!$D:$D,$D113)</f>
        <v/>
      </c>
      <c r="G113">
        <f>IF(E113&gt;0,F113,"")</f>
        <v/>
      </c>
      <c r="H113">
        <f>IF(ROW(A113)&gt;$I$200,"",IFERROR(MATCH(ROW(A113)-1,$I$1:$I$200,1),0)+1)</f>
        <v/>
      </c>
      <c r="I113">
        <f>I112+IF(G113&lt;&gt;"",1,0)</f>
        <v/>
      </c>
    </row>
    <row r="114">
      <c r="A114" t="inlineStr">
        <is>
          <t>Investasi Emas</t>
        </is>
      </c>
      <c r="B114" t="inlineStr">
        <is>
          <t>BCA-1234567890</t>
        </is>
      </c>
      <c r="C114" t="n">
        <v>7</v>
      </c>
      <c r="D114" t="n">
        <v>2025</v>
      </c>
      <c r="E114">
        <f>COUNTIFS(internal_src_dst!$A:$A,$A114,internal_src_dst!$B:$B,$B114,internal_src_dst!$C:$C,$C114,internal_src_dst!$D:$D,$D114)</f>
        <v/>
      </c>
      <c r="F114">
        <f>SUMIFS(internal_src_dst!$E:$E,internal_src_dst!$A:$A,$A114,internal_src_dst!$B:$B,$B114,internal_src_dst!$C:$C,$C114,internal_src_dst!$D:$D,$D114)</f>
        <v/>
      </c>
      <c r="G114">
        <f>IF(E114&gt;0,F114,"")</f>
        <v/>
      </c>
      <c r="H114">
        <f>IF(ROW(A114)&gt;$I$200,"",IFERROR(MATCH(ROW(A114)-1,$I$1:$I$200,1),0)+1)</f>
        <v/>
      </c>
      <c r="I114">
        <f>I113+IF(G114&lt;&gt;"",1,0)</f>
        <v/>
      </c>
    </row>
    <row r="115">
      <c r="A115" t="inlineStr">
        <is>
          <t>Peralatan Kantor</t>
        </is>
      </c>
      <c r="B115" t="inlineStr">
        <is>
          <t>BCA-1234567890</t>
        </is>
      </c>
      <c r="C115" t="n">
        <v>7</v>
      </c>
      <c r="D115" t="n">
        <v>2025</v>
      </c>
      <c r="E115">
        <f>COUNTIFS(internal_src_dst!$A:$A,$A115,internal_src_dst!$B:$B,$B115,internal_src_dst!$C:$C,$C115,internal_src_dst!$D:$D,$D115)</f>
        <v/>
      </c>
      <c r="F115">
        <f>SUMIFS(internal_src_dst!$E:$E,internal_src_dst!$A:$A,$A115,internal_src_dst!$B:$B,$B115,internal_src_dst!$C:$C,$C115,internal_src_dst!$D:$D,$D115)</f>
        <v/>
      </c>
      <c r="G115">
        <f>IF(E115&gt;0,F115,"")</f>
        <v/>
      </c>
      <c r="H115">
        <f>IF(ROW(A115)&gt;$I$200,"",IFERROR(MATCH(ROW(A115)-1,$I$1:$I$200,1),0)+1)</f>
        <v/>
      </c>
      <c r="I115">
        <f>I114+IF(G115&lt;&gt;"",1,0)</f>
        <v/>
      </c>
    </row>
    <row r="116">
      <c r="A116" t="inlineStr">
        <is>
          <t>Komputer</t>
        </is>
      </c>
      <c r="B116" t="inlineStr">
        <is>
          <t>BCA-1234567890</t>
        </is>
      </c>
      <c r="C116" t="n">
        <v>7</v>
      </c>
      <c r="D116" t="n">
        <v>2025</v>
      </c>
      <c r="E116">
        <f>COUNTIFS(internal_src_dst!$A:$A,$A116,internal_src_dst!$B:$B,$B116,internal_src_dst!$C:$C,$C116,internal_src_dst!$D:$D,$D116)</f>
        <v/>
      </c>
      <c r="F116">
        <f>SUMIFS(internal_src_dst!$E:$E,internal_src_dst!$A:$A,$A116,internal_src_dst!$B:$B,$B116,internal_src_dst!$C:$C,$C116,internal_src_dst!$D:$D,$D116)</f>
        <v/>
      </c>
      <c r="G116">
        <f>IF(E116&gt;0,F116,"")</f>
        <v/>
      </c>
      <c r="H116">
        <f>IF(ROW(A116)&gt;$I$200,"",IFERROR(MATCH(ROW(A116)-1,$I$1:$I$200,1),0)+1)</f>
        <v/>
      </c>
      <c r="I116">
        <f>I115+IF(G116&lt;&gt;"",1,0)</f>
        <v/>
      </c>
    </row>
    <row r="117">
      <c r="A117" t="inlineStr">
        <is>
          <t>Inventaris Kantor</t>
        </is>
      </c>
      <c r="B117" t="inlineStr">
        <is>
          <t>BCA-1234567890</t>
        </is>
      </c>
      <c r="C117" t="n">
        <v>7</v>
      </c>
      <c r="D117" t="n">
        <v>2025</v>
      </c>
      <c r="E117">
        <f>COUNTIFS(internal_src_dst!$A:$A,$A117,internal_src_dst!$B:$B,$B117,internal_src_dst!$C:$C,$C117,internal_src_dst!$D:$D,$D117)</f>
        <v/>
      </c>
      <c r="F117">
        <f>SUMIFS(internal_src_dst!$E:$E,internal_src_dst!$A:$A,$A117,internal_src_dst!$B:$B,$B117,internal_src_dst!$C:$C,$C117,internal_src_dst!$D:$D,$D117)</f>
        <v/>
      </c>
      <c r="G117">
        <f>IF(E117&gt;0,F117,"")</f>
        <v/>
      </c>
      <c r="H117">
        <f>IF(ROW(A117)&gt;$I$200,"",IFERROR(MATCH(ROW(A117)-1,$I$1:$I$200,1),0)+1)</f>
        <v/>
      </c>
      <c r="I117">
        <f>I116+IF(G117&lt;&gt;"",1,0)</f>
        <v/>
      </c>
    </row>
    <row r="118">
      <c r="A118" t="inlineStr">
        <is>
          <t>Furniture</t>
        </is>
      </c>
      <c r="B118" t="inlineStr">
        <is>
          <t>BCA-1234567890</t>
        </is>
      </c>
      <c r="C118" t="n">
        <v>7</v>
      </c>
      <c r="D118" t="n">
        <v>2025</v>
      </c>
      <c r="E118">
        <f>COUNTIFS(internal_src_dst!$A:$A,$A118,internal_src_dst!$B:$B,$B118,internal_src_dst!$C:$C,$C118,internal_src_dst!$D:$D,$D118)</f>
        <v/>
      </c>
      <c r="F118">
        <f>SUMIFS(internal_src_dst!$E:$E,internal_src_dst!$A:$A,$A118,internal_src_dst!$B:$B,$B118,internal_src_dst!$C:$C,$C118,internal_src_dst!$D:$D,$D118)</f>
        <v/>
      </c>
      <c r="G118">
        <f>IF(E118&gt;0,F118,"")</f>
        <v/>
      </c>
      <c r="H118">
        <f>IF(ROW(A118)&gt;$I$200,"",IFERROR(MATCH(ROW(A118)-1,$I$1:$I$200,1),0)+1)</f>
        <v/>
      </c>
      <c r="I118">
        <f>I117+IF(G118&lt;&gt;"",1,0)</f>
        <v/>
      </c>
    </row>
    <row r="119">
      <c r="A119" t="inlineStr">
        <is>
          <t>Kendaraan</t>
        </is>
      </c>
      <c r="B119" t="inlineStr">
        <is>
          <t>BCA-1234567890</t>
        </is>
      </c>
      <c r="C119" t="n">
        <v>7</v>
      </c>
      <c r="D119" t="n">
        <v>2025</v>
      </c>
      <c r="E119">
        <f>COUNTIFS(internal_src_dst!$A:$A,$A119,internal_src_dst!$B:$B,$B119,internal_src_dst!$C:$C,$C119,internal_src_dst!$D:$D,$D119)</f>
        <v/>
      </c>
      <c r="F119">
        <f>SUMIFS(internal_src_dst!$E:$E,internal_src_dst!$A:$A,$A119,internal_src_dst!$B:$B,$B119,internal_src_dst!$C:$C,$C119,internal_src_dst!$D:$D,$D119)</f>
        <v/>
      </c>
      <c r="G119">
        <f>IF(E119&gt;0,F119,"")</f>
        <v/>
      </c>
      <c r="H119">
        <f>IF(ROW(A119)&gt;$I$200,"",IFERROR(MATCH(ROW(A119)-1,$I$1:$I$200,1),0)+1)</f>
        <v/>
      </c>
      <c r="I119">
        <f>I118+IF(G119&lt;&gt;"",1,0)</f>
        <v/>
      </c>
    </row>
    <row r="120">
      <c r="A120" t="inlineStr">
        <is>
          <t>Bangunan</t>
        </is>
      </c>
      <c r="B120" t="inlineStr">
        <is>
          <t>BCA-1234567890</t>
        </is>
      </c>
      <c r="C120" t="n">
        <v>7</v>
      </c>
      <c r="D120" t="n">
        <v>2025</v>
      </c>
      <c r="E120">
        <f>COUNTIFS(internal_src_dst!$A:$A,$A120,internal_src_dst!$B:$B,$B120,internal_src_dst!$C:$C,$C120,internal_src_dst!$D:$D,$D120)</f>
        <v/>
      </c>
      <c r="F120">
        <f>SUMIFS(internal_src_dst!$E:$E,internal_src_dst!$A:$A,$A120,internal_src_dst!$B:$B,$B120,internal_src_dst!$C:$C,$C120,internal_src_dst!$D:$D,$D120)</f>
        <v/>
      </c>
      <c r="G120">
        <f>IF(E120&gt;0,F120,"")</f>
        <v/>
      </c>
      <c r="H120">
        <f>IF(ROW(A120)&gt;$I$200,"",IFERROR(MATCH(ROW(A120)-1,$I$1:$I$200,1),0)+1)</f>
        <v/>
      </c>
      <c r="I120">
        <f>I119+IF(G120&lt;&gt;"",1,0)</f>
        <v/>
      </c>
    </row>
    <row r="121">
      <c r="A121" t="inlineStr">
        <is>
          <t>Mesin</t>
        </is>
      </c>
      <c r="B121" t="inlineStr">
        <is>
          <t>BCA-1234567890</t>
        </is>
      </c>
      <c r="C121" t="n">
        <v>7</v>
      </c>
      <c r="D121" t="n">
        <v>2025</v>
      </c>
      <c r="E121">
        <f>COUNTIFS(internal_src_dst!$A:$A,$A121,internal_src_dst!$B:$B,$B121,internal_src_dst!$C:$C,$C121,internal_src_dst!$D:$D,$D121)</f>
        <v/>
      </c>
      <c r="F121">
        <f>SUMIFS(internal_src_dst!$E:$E,internal_src_dst!$A:$A,$A121,internal_src_dst!$B:$B,$B121,internal_src_dst!$C:$C,$C121,internal_src_dst!$D:$D,$D121)</f>
        <v/>
      </c>
      <c r="G121">
        <f>IF(E121&gt;0,F121,"")</f>
        <v/>
      </c>
      <c r="H121">
        <f>IF(ROW(A121)&gt;$I$200,"",IFERROR(MATCH(ROW(A121)-1,$I$1:$I$200,1),0)+1)</f>
        <v/>
      </c>
      <c r="I121">
        <f>I120+IF(G121&lt;&gt;"",1,0)</f>
        <v/>
      </c>
    </row>
    <row r="122">
      <c r="A122" t="inlineStr">
        <is>
          <t>Hutang Usaha</t>
        </is>
      </c>
      <c r="B122" t="inlineStr">
        <is>
          <t>BCA-1234567890</t>
        </is>
      </c>
      <c r="C122" t="n">
        <v>7</v>
      </c>
      <c r="D122" t="n">
        <v>2025</v>
      </c>
      <c r="E122">
        <f>COUNTIFS(internal_src_dst!$A:$A,$A122,internal_src_dst!$B:$B,$B122,internal_src_dst!$C:$C,$C122,internal_src_dst!$D:$D,$D122)</f>
        <v/>
      </c>
      <c r="F122">
        <f>SUMIFS(internal_src_dst!$E:$E,internal_src_dst!$A:$A,$A122,internal_src_dst!$B:$B,$B122,internal_src_dst!$C:$C,$C122,internal_src_dst!$D:$D,$D122)</f>
        <v/>
      </c>
      <c r="G122">
        <f>IF(E122&gt;0,F122,"")</f>
        <v/>
      </c>
      <c r="H122">
        <f>IF(ROW(A122)&gt;$I$200,"",IFERROR(MATCH(ROW(A122)-1,$I$1:$I$200,1),0)+1)</f>
        <v/>
      </c>
      <c r="I122">
        <f>I121+IF(G122&lt;&gt;"",1,0)</f>
        <v/>
      </c>
    </row>
    <row r="123">
      <c r="A123" t="inlineStr">
        <is>
          <t>Hutang Gaji</t>
        </is>
      </c>
      <c r="B123" t="inlineStr">
        <is>
          <t>BCA-1234567890</t>
        </is>
      </c>
      <c r="C123" t="n">
        <v>7</v>
      </c>
      <c r="D123" t="n">
        <v>2025</v>
      </c>
      <c r="E123">
        <f>COUNTIFS(internal_src_dst!$A:$A,$A123,internal_src_dst!$B:$B,$B123,internal_src_dst!$C:$C,$C123,internal_src_dst!$D:$D,$D123)</f>
        <v/>
      </c>
      <c r="F123">
        <f>SUMIFS(internal_src_dst!$E:$E,internal_src_dst!$A:$A,$A123,internal_src_dst!$B:$B,$B123,internal_src_dst!$C:$C,$C123,internal_src_dst!$D:$D,$D123)</f>
        <v/>
      </c>
      <c r="G123">
        <f>IF(E123&gt;0,F123,"")</f>
        <v/>
      </c>
      <c r="H123">
        <f>IF(ROW(A123)&gt;$I$200,"",IFERROR(MATCH(ROW(A123)-1,$I$1:$I$200,1),0)+1)</f>
        <v/>
      </c>
      <c r="I123">
        <f>I122+IF(G123&lt;&gt;"",1,0)</f>
        <v/>
      </c>
    </row>
    <row r="124">
      <c r="A124" t="inlineStr">
        <is>
          <t>Hutang Leasing</t>
        </is>
      </c>
      <c r="B124" t="inlineStr">
        <is>
          <t>BCA-1234567890</t>
        </is>
      </c>
      <c r="C124" t="n">
        <v>7</v>
      </c>
      <c r="D124" t="n">
        <v>2025</v>
      </c>
      <c r="E124">
        <f>COUNTIFS(internal_src_dst!$A:$A,$A124,internal_src_dst!$B:$B,$B124,internal_src_dst!$C:$C,$C124,internal_src_dst!$D:$D,$D124)</f>
        <v/>
      </c>
      <c r="F124">
        <f>SUMIFS(internal_src_dst!$E:$E,internal_src_dst!$A:$A,$A124,internal_src_dst!$B:$B,$B124,internal_src_dst!$C:$C,$C124,internal_src_dst!$D:$D,$D124)</f>
        <v/>
      </c>
      <c r="G124">
        <f>IF(E124&gt;0,F124,"")</f>
        <v/>
      </c>
      <c r="H124">
        <f>IF(ROW(A124)&gt;$I$200,"",IFERROR(MATCH(ROW(A124)-1,$I$1:$I$200,1),0)+1)</f>
        <v/>
      </c>
      <c r="I124">
        <f>I123+IF(G124&lt;&gt;"",1,0)</f>
        <v/>
      </c>
    </row>
    <row r="125">
      <c r="A125" t="inlineStr">
        <is>
          <t>PPN Keluaran</t>
        </is>
      </c>
      <c r="B125" t="inlineStr">
        <is>
          <t>BCA-1234567890</t>
        </is>
      </c>
      <c r="C125" t="n">
        <v>7</v>
      </c>
      <c r="D125" t="n">
        <v>2025</v>
      </c>
      <c r="E125">
        <f>COUNTIFS(internal_src_dst!$A:$A,$A125,internal_src_dst!$B:$B,$B125,internal_src_dst!$C:$C,$C125,internal_src_dst!$D:$D,$D125)</f>
        <v/>
      </c>
      <c r="F125">
        <f>SUMIFS(internal_src_dst!$E:$E,internal_src_dst!$A:$A,$A125,internal_src_dst!$B:$B,$B125,internal_src_dst!$C:$C,$C125,internal_src_dst!$D:$D,$D125)</f>
        <v/>
      </c>
      <c r="G125">
        <f>IF(E125&gt;0,F125,"")</f>
        <v/>
      </c>
      <c r="H125">
        <f>IF(ROW(A125)&gt;$I$200,"",IFERROR(MATCH(ROW(A125)-1,$I$1:$I$200,1),0)+1)</f>
        <v/>
      </c>
      <c r="I125">
        <f>I124+IF(G125&lt;&gt;"",1,0)</f>
        <v/>
      </c>
    </row>
    <row r="126">
      <c r="A126" t="inlineStr">
        <is>
          <t>Hutang PPN</t>
        </is>
      </c>
      <c r="B126" t="inlineStr">
        <is>
          <t>BCA-1234567890</t>
        </is>
      </c>
      <c r="C126" t="n">
        <v>7</v>
      </c>
      <c r="D126" t="n">
        <v>2025</v>
      </c>
      <c r="E126">
        <f>COUNTIFS(internal_src_dst!$A:$A,$A126,internal_src_dst!$B:$B,$B126,internal_src_dst!$C:$C,$C126,internal_src_dst!$D:$D,$D126)</f>
        <v/>
      </c>
      <c r="F126">
        <f>SUMIFS(internal_src_dst!$E:$E,internal_src_dst!$A:$A,$A126,internal_src_dst!$B:$B,$B126,internal_src_dst!$C:$C,$C126,internal_src_dst!$D:$D,$D126)</f>
        <v/>
      </c>
      <c r="G126">
        <f>IF(E126&gt;0,F126,"")</f>
        <v/>
      </c>
      <c r="H126">
        <f>IF(ROW(A126)&gt;$I$200,"",IFERROR(MATCH(ROW(A126)-1,$I$1:$I$200,1),0)+1)</f>
        <v/>
      </c>
      <c r="I126">
        <f>I125+IF(G126&lt;&gt;"",1,0)</f>
        <v/>
      </c>
    </row>
    <row r="127">
      <c r="A127" t="inlineStr">
        <is>
          <t>Hutang PPH 25</t>
        </is>
      </c>
      <c r="B127" t="inlineStr">
        <is>
          <t>BCA-1234567890</t>
        </is>
      </c>
      <c r="C127" t="n">
        <v>7</v>
      </c>
      <c r="D127" t="n">
        <v>2025</v>
      </c>
      <c r="E127">
        <f>COUNTIFS(internal_src_dst!$A:$A,$A127,internal_src_dst!$B:$B,$B127,internal_src_dst!$C:$C,$C127,internal_src_dst!$D:$D,$D127)</f>
        <v/>
      </c>
      <c r="F127">
        <f>SUMIFS(internal_src_dst!$E:$E,internal_src_dst!$A:$A,$A127,internal_src_dst!$B:$B,$B127,internal_src_dst!$C:$C,$C127,internal_src_dst!$D:$D,$D127)</f>
        <v/>
      </c>
      <c r="G127">
        <f>IF(E127&gt;0,F127,"")</f>
        <v/>
      </c>
      <c r="H127">
        <f>IF(ROW(A127)&gt;$I$200,"",IFERROR(MATCH(ROW(A127)-1,$I$1:$I$200,1),0)+1)</f>
        <v/>
      </c>
      <c r="I127">
        <f>I126+IF(G127&lt;&gt;"",1,0)</f>
        <v/>
      </c>
    </row>
    <row r="128">
      <c r="A128" t="inlineStr">
        <is>
          <t>Hutang PPH 21</t>
        </is>
      </c>
      <c r="B128" t="inlineStr">
        <is>
          <t>BCA-1234567890</t>
        </is>
      </c>
      <c r="C128" t="n">
        <v>7</v>
      </c>
      <c r="D128" t="n">
        <v>2025</v>
      </c>
      <c r="E128">
        <f>COUNTIFS(internal_src_dst!$A:$A,$A128,internal_src_dst!$B:$B,$B128,internal_src_dst!$C:$C,$C128,internal_src_dst!$D:$D,$D128)</f>
        <v/>
      </c>
      <c r="F128">
        <f>SUMIFS(internal_src_dst!$E:$E,internal_src_dst!$A:$A,$A128,internal_src_dst!$B:$B,$B128,internal_src_dst!$C:$C,$C128,internal_src_dst!$D:$D,$D128)</f>
        <v/>
      </c>
      <c r="G128">
        <f>IF(E128&gt;0,F128,"")</f>
        <v/>
      </c>
      <c r="H128">
        <f>IF(ROW(A128)&gt;$I$200,"",IFERROR(MATCH(ROW(A128)-1,$I$1:$I$200,1),0)+1)</f>
        <v/>
      </c>
      <c r="I128">
        <f>I127+IF(G128&lt;&gt;"",1,0)</f>
        <v/>
      </c>
    </row>
    <row r="129">
      <c r="A129" t="inlineStr">
        <is>
          <t>Hutang PPH 4 ayat 2</t>
        </is>
      </c>
      <c r="B129" t="inlineStr">
        <is>
          <t>BCA-1234567890</t>
        </is>
      </c>
      <c r="C129" t="n">
        <v>7</v>
      </c>
      <c r="D129" t="n">
        <v>2025</v>
      </c>
      <c r="E129">
        <f>COUNTIFS(internal_src_dst!$A:$A,$A129,internal_src_dst!$B:$B,$B129,internal_src_dst!$C:$C,$C129,internal_src_dst!$D:$D,$D129)</f>
        <v/>
      </c>
      <c r="F129">
        <f>SUMIFS(internal_src_dst!$E:$E,internal_src_dst!$A:$A,$A129,internal_src_dst!$B:$B,$B129,internal_src_dst!$C:$C,$C129,internal_src_dst!$D:$D,$D129)</f>
        <v/>
      </c>
      <c r="G129">
        <f>IF(E129&gt;0,F129,"")</f>
        <v/>
      </c>
      <c r="H129">
        <f>IF(ROW(A129)&gt;$I$200,"",IFERROR(MATCH(ROW(A129)-1,$I$1:$I$200,1),0)+1)</f>
        <v/>
      </c>
      <c r="I129">
        <f>I128+IF(G129&lt;&gt;"",1,0)</f>
        <v/>
      </c>
    </row>
    <row r="130">
      <c r="A130" t="inlineStr">
        <is>
          <t>Hutang Bank</t>
        </is>
      </c>
      <c r="B130" t="inlineStr">
        <is>
          <t>BCA-1234567890</t>
        </is>
      </c>
      <c r="C130" t="n">
        <v>7</v>
      </c>
      <c r="D130" t="n">
        <v>2025</v>
      </c>
      <c r="E130">
        <f>COUNTIFS(internal_src_dst!$A:$A,$A130,internal_src_dst!$B:$B,$B130,internal_src_dst!$C:$C,$C130,internal_src_dst!$D:$D,$D130)</f>
        <v/>
      </c>
      <c r="F130">
        <f>SUMIFS(internal_src_dst!$E:$E,internal_src_dst!$A:$A,$A130,internal_src_dst!$B:$B,$B130,internal_src_dst!$C:$C,$C130,internal_src_dst!$D:$D,$D130)</f>
        <v/>
      </c>
      <c r="G130">
        <f>IF(E130&gt;0,F130,"")</f>
        <v/>
      </c>
      <c r="H130">
        <f>IF(ROW(A130)&gt;$I$200,"",IFERROR(MATCH(ROW(A130)-1,$I$1:$I$200,1),0)+1)</f>
        <v/>
      </c>
      <c r="I130">
        <f>I129+IF(G130&lt;&gt;"",1,0)</f>
        <v/>
      </c>
    </row>
    <row r="131">
      <c r="A131" t="inlineStr">
        <is>
          <t>Hutang Pemegang Saham</t>
        </is>
      </c>
      <c r="B131" t="inlineStr">
        <is>
          <t>BCA-1234567890</t>
        </is>
      </c>
      <c r="C131" t="n">
        <v>7</v>
      </c>
      <c r="D131" t="n">
        <v>2025</v>
      </c>
      <c r="E131">
        <f>COUNTIFS(internal_src_dst!$A:$A,$A131,internal_src_dst!$B:$B,$B131,internal_src_dst!$C:$C,$C131,internal_src_dst!$D:$D,$D131)</f>
        <v/>
      </c>
      <c r="F131">
        <f>SUMIFS(internal_src_dst!$E:$E,internal_src_dst!$A:$A,$A131,internal_src_dst!$B:$B,$B131,internal_src_dst!$C:$C,$C131,internal_src_dst!$D:$D,$D131)</f>
        <v/>
      </c>
      <c r="G131">
        <f>IF(E131&gt;0,F131,"")</f>
        <v/>
      </c>
      <c r="H131">
        <f>IF(ROW(A131)&gt;$I$200,"",IFERROR(MATCH(ROW(A131)-1,$I$1:$I$200,1),0)+1)</f>
        <v/>
      </c>
      <c r="I131">
        <f>I130+IF(G131&lt;&gt;"",1,0)</f>
        <v/>
      </c>
    </row>
    <row r="132">
      <c r="A132" t="inlineStr">
        <is>
          <t>Biaya Yang Masih Harus Dibayar</t>
        </is>
      </c>
      <c r="B132" t="inlineStr">
        <is>
          <t>BCA-1234567890</t>
        </is>
      </c>
      <c r="C132" t="n">
        <v>7</v>
      </c>
      <c r="D132" t="n">
        <v>2025</v>
      </c>
      <c r="E132">
        <f>COUNTIFS(internal_src_dst!$A:$A,$A132,internal_src_dst!$B:$B,$B132,internal_src_dst!$C:$C,$C132,internal_src_dst!$D:$D,$D132)</f>
        <v/>
      </c>
      <c r="F132">
        <f>SUMIFS(internal_src_dst!$E:$E,internal_src_dst!$A:$A,$A132,internal_src_dst!$B:$B,$B132,internal_src_dst!$C:$C,$C132,internal_src_dst!$D:$D,$D132)</f>
        <v/>
      </c>
      <c r="G132">
        <f>IF(E132&gt;0,F132,"")</f>
        <v/>
      </c>
      <c r="H132">
        <f>IF(ROW(A132)&gt;$I$200,"",IFERROR(MATCH(ROW(A132)-1,$I$1:$I$200,1),0)+1)</f>
        <v/>
      </c>
      <c r="I132">
        <f>I131+IF(G132&lt;&gt;"",1,0)</f>
        <v/>
      </c>
    </row>
    <row r="133">
      <c r="A133" t="inlineStr">
        <is>
          <t>Hutang Lain-Lain</t>
        </is>
      </c>
      <c r="B133" t="inlineStr">
        <is>
          <t>BCA-1234567890</t>
        </is>
      </c>
      <c r="C133" t="n">
        <v>7</v>
      </c>
      <c r="D133" t="n">
        <v>2025</v>
      </c>
      <c r="E133">
        <f>COUNTIFS(internal_src_dst!$A:$A,$A133,internal_src_dst!$B:$B,$B133,internal_src_dst!$C:$C,$C133,internal_src_dst!$D:$D,$D133)</f>
        <v/>
      </c>
      <c r="F133">
        <f>SUMIFS(internal_src_dst!$E:$E,internal_src_dst!$A:$A,$A133,internal_src_dst!$B:$B,$B133,internal_src_dst!$C:$C,$C133,internal_src_dst!$D:$D,$D133)</f>
        <v/>
      </c>
      <c r="G133">
        <f>IF(E133&gt;0,F133,"")</f>
        <v/>
      </c>
      <c r="H133">
        <f>IF(ROW(A133)&gt;$I$200,"",IFERROR(MATCH(ROW(A133)-1,$I$1:$I$200,1),0)+1)</f>
        <v/>
      </c>
      <c r="I133">
        <f>I132+IF(G133&lt;&gt;"",1,0)</f>
        <v/>
      </c>
    </row>
    <row r="134">
      <c r="A134" t="inlineStr">
        <is>
          <t>Transaksi Intracompany in</t>
        </is>
      </c>
      <c r="B134" t="inlineStr">
        <is>
          <t>BCA-1234567890</t>
        </is>
      </c>
      <c r="C134" t="n">
        <v>7</v>
      </c>
      <c r="D134" t="n">
        <v>2025</v>
      </c>
      <c r="E134">
        <f>COUNTIFS(internal_src_dst!$A:$A,$A134,internal_src_dst!$B:$B,$B134,internal_src_dst!$C:$C,$C134,internal_src_dst!$D:$D,$D134)</f>
        <v/>
      </c>
      <c r="F134">
        <f>SUMIFS(internal_src_dst!$E:$E,internal_src_dst!$A:$A,$A134,internal_src_dst!$B:$B,$B134,internal_src_dst!$C:$C,$C134,internal_src_dst!$D:$D,$D134)</f>
        <v/>
      </c>
      <c r="G134">
        <f>IF(E134&gt;0,F134,"")</f>
        <v/>
      </c>
      <c r="H134">
        <f>IF(ROW(A134)&gt;$I$200,"",IFERROR(MATCH(ROW(A134)-1,$I$1:$I$200,1),0)+1)</f>
        <v/>
      </c>
      <c r="I134">
        <f>I133+IF(G134&lt;&gt;"",1,0)</f>
        <v/>
      </c>
    </row>
    <row r="135">
      <c r="A135" t="inlineStr">
        <is>
          <t>Modal</t>
        </is>
      </c>
      <c r="B135" t="inlineStr">
        <is>
          <t>BCA-1234567890</t>
        </is>
      </c>
      <c r="C135" t="n">
        <v>7</v>
      </c>
      <c r="D135" t="n">
        <v>2025</v>
      </c>
      <c r="E135">
        <f>COUNTIFS(internal_src_dst!$A:$A,$A135,internal_src_dst!$B:$B,$B135,internal_src_dst!$C:$C,$C135,internal_src_dst!$D:$D,$D135)</f>
        <v/>
      </c>
      <c r="F135">
        <f>SUMIFS(internal_src_dst!$E:$E,internal_src_dst!$A:$A,$A135,internal_src_dst!$B:$B,$B135,internal_src_dst!$C:$C,$C135,internal_src_dst!$D:$D,$D135)</f>
        <v/>
      </c>
      <c r="G135">
        <f>IF(E135&gt;0,F135,"")</f>
        <v/>
      </c>
      <c r="H135">
        <f>IF(ROW(A135)&gt;$I$200,"",IFERROR(MATCH(ROW(A135)-1,$I$1:$I$200,1),0)+1)</f>
        <v/>
      </c>
      <c r="I135">
        <f>I134+IF(G135&lt;&gt;"",1,0)</f>
        <v/>
      </c>
    </row>
    <row r="136">
      <c r="A136" t="inlineStr">
        <is>
          <t>Laba Rugi ditahan</t>
        </is>
      </c>
      <c r="B136" t="inlineStr">
        <is>
          <t>BCA-1234567890</t>
        </is>
      </c>
      <c r="C136" t="n">
        <v>7</v>
      </c>
      <c r="D136" t="n">
        <v>2025</v>
      </c>
      <c r="E136">
        <f>COUNTIFS(internal_src_dst!$A:$A,$A136,internal_src_dst!$B:$B,$B136,internal_src_dst!$C:$C,$C136,internal_src_dst!$D:$D,$D136)</f>
        <v/>
      </c>
      <c r="F136">
        <f>SUMIFS(internal_src_dst!$E:$E,internal_src_dst!$A:$A,$A136,internal_src_dst!$B:$B,$B136,internal_src_dst!$C:$C,$C136,internal_src_dst!$D:$D,$D136)</f>
        <v/>
      </c>
      <c r="G136">
        <f>IF(E136&gt;0,F136,"")</f>
        <v/>
      </c>
      <c r="H136">
        <f>IF(ROW(A136)&gt;$I$200,"",IFERROR(MATCH(ROW(A136)-1,$I$1:$I$200,1),0)+1)</f>
        <v/>
      </c>
      <c r="I136">
        <f>I135+IF(G136&lt;&gt;"",1,0)</f>
        <v/>
      </c>
    </row>
    <row r="137">
      <c r="A137" t="inlineStr">
        <is>
          <t>Laba Rugi Tahun Berjalan</t>
        </is>
      </c>
      <c r="B137" t="inlineStr">
        <is>
          <t>BCA-1234567890</t>
        </is>
      </c>
      <c r="C137" t="n">
        <v>7</v>
      </c>
      <c r="D137" t="n">
        <v>2025</v>
      </c>
      <c r="E137">
        <f>COUNTIFS(internal_src_dst!$A:$A,$A137,internal_src_dst!$B:$B,$B137,internal_src_dst!$C:$C,$C137,internal_src_dst!$D:$D,$D137)</f>
        <v/>
      </c>
      <c r="F137">
        <f>SUMIFS(internal_src_dst!$E:$E,internal_src_dst!$A:$A,$A137,internal_src_dst!$B:$B,$B137,internal_src_dst!$C:$C,$C137,internal_src_dst!$D:$D,$D137)</f>
        <v/>
      </c>
      <c r="G137">
        <f>IF(E137&gt;0,F137,"")</f>
        <v/>
      </c>
      <c r="H137">
        <f>IF(ROW(A137)&gt;$I$200,"",IFERROR(MATCH(ROW(A137)-1,$I$1:$I$200,1),0)+1)</f>
        <v/>
      </c>
      <c r="I137">
        <f>I136+IF(G137&lt;&gt;"",1,0)</f>
        <v/>
      </c>
    </row>
    <row r="138">
      <c r="A138" t="inlineStr">
        <is>
          <t>Laba Rugi ditahan atas Tax Amnesty</t>
        </is>
      </c>
      <c r="B138" t="inlineStr">
        <is>
          <t>BCA-1234567890</t>
        </is>
      </c>
      <c r="C138" t="n">
        <v>7</v>
      </c>
      <c r="D138" t="n">
        <v>2025</v>
      </c>
      <c r="E138">
        <f>COUNTIFS(internal_src_dst!$A:$A,$A138,internal_src_dst!$B:$B,$B138,internal_src_dst!$C:$C,$C138,internal_src_dst!$D:$D,$D138)</f>
        <v/>
      </c>
      <c r="F138">
        <f>SUMIFS(internal_src_dst!$E:$E,internal_src_dst!$A:$A,$A138,internal_src_dst!$B:$B,$B138,internal_src_dst!$C:$C,$C138,internal_src_dst!$D:$D,$D138)</f>
        <v/>
      </c>
      <c r="G138">
        <f>IF(E138&gt;0,F138,"")</f>
        <v/>
      </c>
      <c r="H138">
        <f>IF(ROW(A138)&gt;$I$200,"",IFERROR(MATCH(ROW(A138)-1,$I$1:$I$200,1),0)+1)</f>
        <v/>
      </c>
      <c r="I138">
        <f>I137+IF(G138&lt;&gt;"",1,0)</f>
        <v/>
      </c>
    </row>
    <row r="139">
      <c r="A139" t="inlineStr">
        <is>
          <t>Penjualan / Pendapatan Usaha</t>
        </is>
      </c>
      <c r="B139" t="inlineStr">
        <is>
          <t>BCA-1234567890</t>
        </is>
      </c>
      <c r="C139" t="n">
        <v>7</v>
      </c>
      <c r="D139" t="n">
        <v>2025</v>
      </c>
      <c r="E139">
        <f>COUNTIFS(internal_src_dst!$A:$A,$A139,internal_src_dst!$B:$B,$B139,internal_src_dst!$C:$C,$C139,internal_src_dst!$D:$D,$D139)</f>
        <v/>
      </c>
      <c r="F139">
        <f>SUMIFS(internal_src_dst!$E:$E,internal_src_dst!$A:$A,$A139,internal_src_dst!$B:$B,$B139,internal_src_dst!$C:$C,$C139,internal_src_dst!$D:$D,$D139)</f>
        <v/>
      </c>
      <c r="G139">
        <f>IF(E139&gt;0,F139,"")</f>
        <v/>
      </c>
      <c r="H139">
        <f>IF(ROW(A139)&gt;$I$200,"",IFERROR(MATCH(ROW(A139)-1,$I$1:$I$200,1),0)+1)</f>
        <v/>
      </c>
      <c r="I139">
        <f>I138+IF(G139&lt;&gt;"",1,0)</f>
        <v/>
      </c>
    </row>
    <row r="140">
      <c r="A140" t="inlineStr">
        <is>
          <t>Pendapatan Bunga Pinjaman</t>
        </is>
      </c>
      <c r="B140" t="inlineStr">
        <is>
          <t>BCA-1234567890</t>
        </is>
      </c>
      <c r="C140" t="n">
        <v>7</v>
      </c>
      <c r="D140" t="n">
        <v>2025</v>
      </c>
      <c r="E140">
        <f>COUNTIFS(internal_src_dst!$A:$A,$A140,internal_src_dst!$B:$B,$B140,internal_src_dst!$C:$C,$C140,internal_src_dst!$D:$D,$D140)</f>
        <v/>
      </c>
      <c r="F140">
        <f>SUMIFS(internal_src_dst!$E:$E,internal_src_dst!$A:$A,$A140,internal_src_dst!$B:$B,$B140,internal_src_dst!$C:$C,$C140,internal_src_dst!$D:$D,$D140)</f>
        <v/>
      </c>
      <c r="G140">
        <f>IF(E140&gt;0,F140,"")</f>
        <v/>
      </c>
      <c r="H140">
        <f>IF(ROW(A140)&gt;$I$200,"",IFERROR(MATCH(ROW(A140)-1,$I$1:$I$200,1),0)+1)</f>
        <v/>
      </c>
      <c r="I140">
        <f>I139+IF(G140&lt;&gt;"",1,0)</f>
        <v/>
      </c>
    </row>
    <row r="141">
      <c r="A141" t="inlineStr">
        <is>
          <t>Pendapatan Bunga Bank</t>
        </is>
      </c>
      <c r="B141" t="inlineStr">
        <is>
          <t>BCA-1234567890</t>
        </is>
      </c>
      <c r="C141" t="n">
        <v>7</v>
      </c>
      <c r="D141" t="n">
        <v>2025</v>
      </c>
      <c r="E141">
        <f>COUNTIFS(internal_src_dst!$A:$A,$A141,internal_src_dst!$B:$B,$B141,internal_src_dst!$C:$C,$C141,internal_src_dst!$D:$D,$D141)</f>
        <v/>
      </c>
      <c r="F141">
        <f>SUMIFS(internal_src_dst!$E:$E,internal_src_dst!$A:$A,$A141,internal_src_dst!$B:$B,$B141,internal_src_dst!$C:$C,$C141,internal_src_dst!$D:$D,$D141)</f>
        <v/>
      </c>
      <c r="G141">
        <f>IF(E141&gt;0,F141,"")</f>
        <v/>
      </c>
      <c r="H141">
        <f>IF(ROW(A141)&gt;$I$200,"",IFERROR(MATCH(ROW(A141)-1,$I$1:$I$200,1),0)+1)</f>
        <v/>
      </c>
      <c r="I141">
        <f>I140+IF(G141&lt;&gt;"",1,0)</f>
        <v/>
      </c>
    </row>
    <row r="142">
      <c r="A142" t="inlineStr">
        <is>
          <t>Pendapatan Bunga Bank Deposito</t>
        </is>
      </c>
      <c r="B142" t="inlineStr">
        <is>
          <t>BCA-1234567890</t>
        </is>
      </c>
      <c r="C142" t="n">
        <v>7</v>
      </c>
      <c r="D142" t="n">
        <v>2025</v>
      </c>
      <c r="E142">
        <f>COUNTIFS(internal_src_dst!$A:$A,$A142,internal_src_dst!$B:$B,$B142,internal_src_dst!$C:$C,$C142,internal_src_dst!$D:$D,$D142)</f>
        <v/>
      </c>
      <c r="F142">
        <f>SUMIFS(internal_src_dst!$E:$E,internal_src_dst!$A:$A,$A142,internal_src_dst!$B:$B,$B142,internal_src_dst!$C:$C,$C142,internal_src_dst!$D:$D,$D142)</f>
        <v/>
      </c>
      <c r="G142">
        <f>IF(E142&gt;0,F142,"")</f>
        <v/>
      </c>
      <c r="H142">
        <f>IF(ROW(A142)&gt;$I$200,"",IFERROR(MATCH(ROW(A142)-1,$I$1:$I$200,1),0)+1)</f>
        <v/>
      </c>
      <c r="I142">
        <f>I141+IF(G142&lt;&gt;"",1,0)</f>
        <v/>
      </c>
    </row>
    <row r="143">
      <c r="A143" t="inlineStr">
        <is>
          <t>Pendapatan Lain-lain</t>
        </is>
      </c>
      <c r="B143" t="inlineStr">
        <is>
          <t>BCA-1234567890</t>
        </is>
      </c>
      <c r="C143" t="n">
        <v>7</v>
      </c>
      <c r="D143" t="n">
        <v>2025</v>
      </c>
      <c r="E143">
        <f>COUNTIFS(internal_src_dst!$A:$A,$A143,internal_src_dst!$B:$B,$B143,internal_src_dst!$C:$C,$C143,internal_src_dst!$D:$D,$D143)</f>
        <v/>
      </c>
      <c r="F143">
        <f>SUMIFS(internal_src_dst!$E:$E,internal_src_dst!$A:$A,$A143,internal_src_dst!$B:$B,$B143,internal_src_dst!$C:$C,$C143,internal_src_dst!$D:$D,$D143)</f>
        <v/>
      </c>
      <c r="G143">
        <f>IF(E143&gt;0,F143,"")</f>
        <v/>
      </c>
      <c r="H143">
        <f>IF(ROW(A143)&gt;$I$200,"",IFERROR(MATCH(ROW(A143)-1,$I$1:$I$200,1),0)+1)</f>
        <v/>
      </c>
      <c r="I143">
        <f>I142+IF(G143&lt;&gt;"",1,0)</f>
        <v/>
      </c>
    </row>
    <row r="144">
      <c r="A144" t="inlineStr">
        <is>
          <t>HPP</t>
        </is>
      </c>
      <c r="B144" t="inlineStr">
        <is>
          <t>BCA-1234567890</t>
        </is>
      </c>
      <c r="C144" t="n">
        <v>7</v>
      </c>
      <c r="D144" t="n">
        <v>2025</v>
      </c>
      <c r="E144">
        <f>COUNTIFS(internal_src_dst!$A:$A,$A144,internal_src_dst!$B:$B,$B144,internal_src_dst!$C:$C,$C144,internal_src_dst!$D:$D,$D144)</f>
        <v/>
      </c>
      <c r="F144">
        <f>SUMIFS(internal_src_dst!$E:$E,internal_src_dst!$A:$A,$A144,internal_src_dst!$B:$B,$B144,internal_src_dst!$C:$C,$C144,internal_src_dst!$D:$D,$D144)</f>
        <v/>
      </c>
      <c r="G144">
        <f>IF(E144&gt;0,F144,"")</f>
        <v/>
      </c>
      <c r="H144">
        <f>IF(ROW(A144)&gt;$I$200,"",IFERROR(MATCH(ROW(A144)-1,$I$1:$I$200,1),0)+1)</f>
        <v/>
      </c>
      <c r="I144">
        <f>I143+IF(G144&lt;&gt;"",1,0)</f>
        <v/>
      </c>
    </row>
    <row r="145">
      <c r="A145" t="inlineStr">
        <is>
          <t>HPP UPAH</t>
        </is>
      </c>
      <c r="B145" t="inlineStr">
        <is>
          <t>BCA-1234567890</t>
        </is>
      </c>
      <c r="C145" t="n">
        <v>7</v>
      </c>
      <c r="D145" t="n">
        <v>2025</v>
      </c>
      <c r="E145">
        <f>COUNTIFS(internal_src_dst!$A:$A,$A145,internal_src_dst!$B:$B,$B145,internal_src_dst!$C:$C,$C145,internal_src_dst!$D:$D,$D145)</f>
        <v/>
      </c>
      <c r="F145">
        <f>SUMIFS(internal_src_dst!$E:$E,internal_src_dst!$A:$A,$A145,internal_src_dst!$B:$B,$B145,internal_src_dst!$C:$C,$C145,internal_src_dst!$D:$D,$D145)</f>
        <v/>
      </c>
      <c r="G145">
        <f>IF(E145&gt;0,F145,"")</f>
        <v/>
      </c>
      <c r="H145">
        <f>IF(ROW(A145)&gt;$I$200,"",IFERROR(MATCH(ROW(A145)-1,$I$1:$I$200,1),0)+1)</f>
        <v/>
      </c>
      <c r="I145">
        <f>I144+IF(G145&lt;&gt;"",1,0)</f>
        <v/>
      </c>
    </row>
    <row r="146">
      <c r="A146" t="inlineStr">
        <is>
          <t>HPP Sample</t>
        </is>
      </c>
      <c r="B146" t="inlineStr">
        <is>
          <t>BCA-1234567890</t>
        </is>
      </c>
      <c r="C146" t="n">
        <v>7</v>
      </c>
      <c r="D146" t="n">
        <v>2025</v>
      </c>
      <c r="E146">
        <f>COUNTIFS(internal_src_dst!$A:$A,$A146,internal_src_dst!$B:$B,$B146,internal_src_dst!$C:$C,$C146,internal_src_dst!$D:$D,$D146)</f>
        <v/>
      </c>
      <c r="F146">
        <f>SUMIFS(internal_src_dst!$E:$E,internal_src_dst!$A:$A,$A146,internal_src_dst!$B:$B,$B146,internal_src_dst!$C:$C,$C146,internal_src_dst!$D:$D,$D146)</f>
        <v/>
      </c>
      <c r="G146">
        <f>IF(E146&gt;0,F146,"")</f>
        <v/>
      </c>
      <c r="H146">
        <f>IF(ROW(A146)&gt;$I$200,"",IFERROR(MATCH(ROW(A146)-1,$I$1:$I$200,1),0)+1)</f>
        <v/>
      </c>
      <c r="I146">
        <f>I145+IF(G146&lt;&gt;"",1,0)</f>
        <v/>
      </c>
    </row>
    <row r="147">
      <c r="A147" t="inlineStr">
        <is>
          <t>Biaya Administrasi Bank</t>
        </is>
      </c>
      <c r="B147" t="inlineStr">
        <is>
          <t>BCA-1234567890</t>
        </is>
      </c>
      <c r="C147" t="n">
        <v>7</v>
      </c>
      <c r="D147" t="n">
        <v>2025</v>
      </c>
      <c r="E147">
        <f>COUNTIFS(internal_src_dst!$A:$A,$A147,internal_src_dst!$B:$B,$B147,internal_src_dst!$C:$C,$C147,internal_src_dst!$D:$D,$D147)</f>
        <v/>
      </c>
      <c r="F147">
        <f>SUMIFS(internal_src_dst!$E:$E,internal_src_dst!$A:$A,$A147,internal_src_dst!$B:$B,$B147,internal_src_dst!$C:$C,$C147,internal_src_dst!$D:$D,$D147)</f>
        <v/>
      </c>
      <c r="G147">
        <f>IF(E147&gt;0,F147,"")</f>
        <v/>
      </c>
      <c r="H147">
        <f>IF(ROW(A147)&gt;$I$200,"",IFERROR(MATCH(ROW(A147)-1,$I$1:$I$200,1),0)+1)</f>
        <v/>
      </c>
      <c r="I147">
        <f>I146+IF(G147&lt;&gt;"",1,0)</f>
        <v/>
      </c>
    </row>
    <row r="148">
      <c r="A148" t="inlineStr">
        <is>
          <t>Biaya Administrasi Bank (Rekening Pinjaman)</t>
        </is>
      </c>
      <c r="B148" t="inlineStr">
        <is>
          <t>BCA-1234567890</t>
        </is>
      </c>
      <c r="C148" t="n">
        <v>7</v>
      </c>
      <c r="D148" t="n">
        <v>2025</v>
      </c>
      <c r="E148">
        <f>COUNTIFS(internal_src_dst!$A:$A,$A148,internal_src_dst!$B:$B,$B148,internal_src_dst!$C:$C,$C148,internal_src_dst!$D:$D,$D148)</f>
        <v/>
      </c>
      <c r="F148">
        <f>SUMIFS(internal_src_dst!$E:$E,internal_src_dst!$A:$A,$A148,internal_src_dst!$B:$B,$B148,internal_src_dst!$C:$C,$C148,internal_src_dst!$D:$D,$D148)</f>
        <v/>
      </c>
      <c r="G148">
        <f>IF(E148&gt;0,F148,"")</f>
        <v/>
      </c>
      <c r="H148">
        <f>IF(ROW(A148)&gt;$I$200,"",IFERROR(MATCH(ROW(A148)-1,$I$1:$I$200,1),0)+1)</f>
        <v/>
      </c>
      <c r="I148">
        <f>I147+IF(G148&lt;&gt;"",1,0)</f>
        <v/>
      </c>
    </row>
    <row r="149">
      <c r="A149" t="inlineStr">
        <is>
          <t>Biaya Alat Tulis Kantor</t>
        </is>
      </c>
      <c r="B149" t="inlineStr">
        <is>
          <t>BCA-1234567890</t>
        </is>
      </c>
      <c r="C149" t="n">
        <v>7</v>
      </c>
      <c r="D149" t="n">
        <v>2025</v>
      </c>
      <c r="E149">
        <f>COUNTIFS(internal_src_dst!$A:$A,$A149,internal_src_dst!$B:$B,$B149,internal_src_dst!$C:$C,$C149,internal_src_dst!$D:$D,$D149)</f>
        <v/>
      </c>
      <c r="F149">
        <f>SUMIFS(internal_src_dst!$E:$E,internal_src_dst!$A:$A,$A149,internal_src_dst!$B:$B,$B149,internal_src_dst!$C:$C,$C149,internal_src_dst!$D:$D,$D149)</f>
        <v/>
      </c>
      <c r="G149">
        <f>IF(E149&gt;0,F149,"")</f>
        <v/>
      </c>
      <c r="H149">
        <f>IF(ROW(A149)&gt;$I$200,"",IFERROR(MATCH(ROW(A149)-1,$I$1:$I$200,1),0)+1)</f>
        <v/>
      </c>
      <c r="I149">
        <f>I148+IF(G149&lt;&gt;"",1,0)</f>
        <v/>
      </c>
    </row>
    <row r="150">
      <c r="A150" t="inlineStr">
        <is>
          <t>Biaya Asuransi</t>
        </is>
      </c>
      <c r="B150" t="inlineStr">
        <is>
          <t>BCA-1234567890</t>
        </is>
      </c>
      <c r="C150" t="n">
        <v>7</v>
      </c>
      <c r="D150" t="n">
        <v>2025</v>
      </c>
      <c r="E150">
        <f>COUNTIFS(internal_src_dst!$A:$A,$A150,internal_src_dst!$B:$B,$B150,internal_src_dst!$C:$C,$C150,internal_src_dst!$D:$D,$D150)</f>
        <v/>
      </c>
      <c r="F150">
        <f>SUMIFS(internal_src_dst!$E:$E,internal_src_dst!$A:$A,$A150,internal_src_dst!$B:$B,$B150,internal_src_dst!$C:$C,$C150,internal_src_dst!$D:$D,$D150)</f>
        <v/>
      </c>
      <c r="G150">
        <f>IF(E150&gt;0,F150,"")</f>
        <v/>
      </c>
      <c r="H150">
        <f>IF(ROW(A150)&gt;$I$200,"",IFERROR(MATCH(ROW(A150)-1,$I$1:$I$200,1),0)+1)</f>
        <v/>
      </c>
      <c r="I150">
        <f>I149+IF(G150&lt;&gt;"",1,0)</f>
        <v/>
      </c>
    </row>
    <row r="151">
      <c r="A151" t="inlineStr">
        <is>
          <t>Biaya BBM</t>
        </is>
      </c>
      <c r="B151" t="inlineStr">
        <is>
          <t>BCA-1234567890</t>
        </is>
      </c>
      <c r="C151" t="n">
        <v>7</v>
      </c>
      <c r="D151" t="n">
        <v>2025</v>
      </c>
      <c r="E151">
        <f>COUNTIFS(internal_src_dst!$A:$A,$A151,internal_src_dst!$B:$B,$B151,internal_src_dst!$C:$C,$C151,internal_src_dst!$D:$D,$D151)</f>
        <v/>
      </c>
      <c r="F151">
        <f>SUMIFS(internal_src_dst!$E:$E,internal_src_dst!$A:$A,$A151,internal_src_dst!$B:$B,$B151,internal_src_dst!$C:$C,$C151,internal_src_dst!$D:$D,$D151)</f>
        <v/>
      </c>
      <c r="G151">
        <f>IF(E151&gt;0,F151,"")</f>
        <v/>
      </c>
      <c r="H151">
        <f>IF(ROW(A151)&gt;$I$200,"",IFERROR(MATCH(ROW(A151)-1,$I$1:$I$200,1),0)+1)</f>
        <v/>
      </c>
      <c r="I151">
        <f>I150+IF(G151&lt;&gt;"",1,0)</f>
        <v/>
      </c>
    </row>
    <row r="152">
      <c r="A152" t="inlineStr">
        <is>
          <t>Biaya BPJS</t>
        </is>
      </c>
      <c r="B152" t="inlineStr">
        <is>
          <t>BCA-1234567890</t>
        </is>
      </c>
      <c r="C152" t="n">
        <v>7</v>
      </c>
      <c r="D152" t="n">
        <v>2025</v>
      </c>
      <c r="E152">
        <f>COUNTIFS(internal_src_dst!$A:$A,$A152,internal_src_dst!$B:$B,$B152,internal_src_dst!$C:$C,$C152,internal_src_dst!$D:$D,$D152)</f>
        <v/>
      </c>
      <c r="F152">
        <f>SUMIFS(internal_src_dst!$E:$E,internal_src_dst!$A:$A,$A152,internal_src_dst!$B:$B,$B152,internal_src_dst!$C:$C,$C152,internal_src_dst!$D:$D,$D152)</f>
        <v/>
      </c>
      <c r="G152">
        <f>IF(E152&gt;0,F152,"")</f>
        <v/>
      </c>
      <c r="H152">
        <f>IF(ROW(A152)&gt;$I$200,"",IFERROR(MATCH(ROW(A152)-1,$I$1:$I$200,1),0)+1)</f>
        <v/>
      </c>
      <c r="I152">
        <f>I151+IF(G152&lt;&gt;"",1,0)</f>
        <v/>
      </c>
    </row>
    <row r="153">
      <c r="A153" t="inlineStr">
        <is>
          <t>Biaya Bunga Pinjaman Bank</t>
        </is>
      </c>
      <c r="B153" t="inlineStr">
        <is>
          <t>BCA-1234567890</t>
        </is>
      </c>
      <c r="C153" t="n">
        <v>7</v>
      </c>
      <c r="D153" t="n">
        <v>2025</v>
      </c>
      <c r="E153">
        <f>COUNTIFS(internal_src_dst!$A:$A,$A153,internal_src_dst!$B:$B,$B153,internal_src_dst!$C:$C,$C153,internal_src_dst!$D:$D,$D153)</f>
        <v/>
      </c>
      <c r="F153">
        <f>SUMIFS(internal_src_dst!$E:$E,internal_src_dst!$A:$A,$A153,internal_src_dst!$B:$B,$B153,internal_src_dst!$C:$C,$C153,internal_src_dst!$D:$D,$D153)</f>
        <v/>
      </c>
      <c r="G153">
        <f>IF(E153&gt;0,F153,"")</f>
        <v/>
      </c>
      <c r="H153">
        <f>IF(ROW(A153)&gt;$I$200,"",IFERROR(MATCH(ROW(A153)-1,$I$1:$I$200,1),0)+1)</f>
        <v/>
      </c>
      <c r="I153">
        <f>I152+IF(G153&lt;&gt;"",1,0)</f>
        <v/>
      </c>
    </row>
    <row r="154">
      <c r="A154" t="inlineStr">
        <is>
          <t>Biaya Fotokopi, Materai</t>
        </is>
      </c>
      <c r="B154" t="inlineStr">
        <is>
          <t>BCA-1234567890</t>
        </is>
      </c>
      <c r="C154" t="n">
        <v>7</v>
      </c>
      <c r="D154" t="n">
        <v>2025</v>
      </c>
      <c r="E154">
        <f>COUNTIFS(internal_src_dst!$A:$A,$A154,internal_src_dst!$B:$B,$B154,internal_src_dst!$C:$C,$C154,internal_src_dst!$D:$D,$D154)</f>
        <v/>
      </c>
      <c r="F154">
        <f>SUMIFS(internal_src_dst!$E:$E,internal_src_dst!$A:$A,$A154,internal_src_dst!$B:$B,$B154,internal_src_dst!$C:$C,$C154,internal_src_dst!$D:$D,$D154)</f>
        <v/>
      </c>
      <c r="G154">
        <f>IF(E154&gt;0,F154,"")</f>
        <v/>
      </c>
      <c r="H154">
        <f>IF(ROW(A154)&gt;$I$200,"",IFERROR(MATCH(ROW(A154)-1,$I$1:$I$200,1),0)+1)</f>
        <v/>
      </c>
      <c r="I154">
        <f>I153+IF(G154&lt;&gt;"",1,0)</f>
        <v/>
      </c>
    </row>
    <row r="155">
      <c r="A155" t="inlineStr">
        <is>
          <t>Biaya Gaji</t>
        </is>
      </c>
      <c r="B155" t="inlineStr">
        <is>
          <t>BCA-1234567890</t>
        </is>
      </c>
      <c r="C155" t="n">
        <v>7</v>
      </c>
      <c r="D155" t="n">
        <v>2025</v>
      </c>
      <c r="E155">
        <f>COUNTIFS(internal_src_dst!$A:$A,$A155,internal_src_dst!$B:$B,$B155,internal_src_dst!$C:$C,$C155,internal_src_dst!$D:$D,$D155)</f>
        <v/>
      </c>
      <c r="F155">
        <f>SUMIFS(internal_src_dst!$E:$E,internal_src_dst!$A:$A,$A155,internal_src_dst!$B:$B,$B155,internal_src_dst!$C:$C,$C155,internal_src_dst!$D:$D,$D155)</f>
        <v/>
      </c>
      <c r="G155">
        <f>IF(E155&gt;0,F155,"")</f>
        <v/>
      </c>
      <c r="H155">
        <f>IF(ROW(A155)&gt;$I$200,"",IFERROR(MATCH(ROW(A155)-1,$I$1:$I$200,1),0)+1)</f>
        <v/>
      </c>
      <c r="I155">
        <f>I154+IF(G155&lt;&gt;"",1,0)</f>
        <v/>
      </c>
    </row>
    <row r="156">
      <c r="A156" t="inlineStr">
        <is>
          <t>Biaya Iuran Kebersihan, Keamanan</t>
        </is>
      </c>
      <c r="B156" t="inlineStr">
        <is>
          <t>BCA-1234567890</t>
        </is>
      </c>
      <c r="C156" t="n">
        <v>7</v>
      </c>
      <c r="D156" t="n">
        <v>2025</v>
      </c>
      <c r="E156">
        <f>COUNTIFS(internal_src_dst!$A:$A,$A156,internal_src_dst!$B:$B,$B156,internal_src_dst!$C:$C,$C156,internal_src_dst!$D:$D,$D156)</f>
        <v/>
      </c>
      <c r="F156">
        <f>SUMIFS(internal_src_dst!$E:$E,internal_src_dst!$A:$A,$A156,internal_src_dst!$B:$B,$B156,internal_src_dst!$C:$C,$C156,internal_src_dst!$D:$D,$D156)</f>
        <v/>
      </c>
      <c r="G156">
        <f>IF(E156&gt;0,F156,"")</f>
        <v/>
      </c>
      <c r="H156">
        <f>IF(ROW(A156)&gt;$I$200,"",IFERROR(MATCH(ROW(A156)-1,$I$1:$I$200,1),0)+1)</f>
        <v/>
      </c>
      <c r="I156">
        <f>I155+IF(G156&lt;&gt;"",1,0)</f>
        <v/>
      </c>
    </row>
    <row r="157">
      <c r="A157" t="inlineStr">
        <is>
          <t>Biaya Kirim Barang</t>
        </is>
      </c>
      <c r="B157" t="inlineStr">
        <is>
          <t>BCA-1234567890</t>
        </is>
      </c>
      <c r="C157" t="n">
        <v>7</v>
      </c>
      <c r="D157" t="n">
        <v>2025</v>
      </c>
      <c r="E157">
        <f>COUNTIFS(internal_src_dst!$A:$A,$A157,internal_src_dst!$B:$B,$B157,internal_src_dst!$C:$C,$C157,internal_src_dst!$D:$D,$D157)</f>
        <v/>
      </c>
      <c r="F157">
        <f>SUMIFS(internal_src_dst!$E:$E,internal_src_dst!$A:$A,$A157,internal_src_dst!$B:$B,$B157,internal_src_dst!$C:$C,$C157,internal_src_dst!$D:$D,$D157)</f>
        <v/>
      </c>
      <c r="G157">
        <f>IF(E157&gt;0,F157,"")</f>
        <v/>
      </c>
      <c r="H157">
        <f>IF(ROW(A157)&gt;$I$200,"",IFERROR(MATCH(ROW(A157)-1,$I$1:$I$200,1),0)+1)</f>
        <v/>
      </c>
      <c r="I157">
        <f>I156+IF(G157&lt;&gt;"",1,0)</f>
        <v/>
      </c>
    </row>
    <row r="158">
      <c r="A158" t="inlineStr">
        <is>
          <t>Biaya Konsumsi</t>
        </is>
      </c>
      <c r="B158" t="inlineStr">
        <is>
          <t>BCA-1234567890</t>
        </is>
      </c>
      <c r="C158" t="n">
        <v>7</v>
      </c>
      <c r="D158" t="n">
        <v>2025</v>
      </c>
      <c r="E158">
        <f>COUNTIFS(internal_src_dst!$A:$A,$A158,internal_src_dst!$B:$B,$B158,internal_src_dst!$C:$C,$C158,internal_src_dst!$D:$D,$D158)</f>
        <v/>
      </c>
      <c r="F158">
        <f>SUMIFS(internal_src_dst!$E:$E,internal_src_dst!$A:$A,$A158,internal_src_dst!$B:$B,$B158,internal_src_dst!$C:$C,$C158,internal_src_dst!$D:$D,$D158)</f>
        <v/>
      </c>
      <c r="G158">
        <f>IF(E158&gt;0,F158,"")</f>
        <v/>
      </c>
      <c r="H158">
        <f>IF(ROW(A158)&gt;$I$200,"",IFERROR(MATCH(ROW(A158)-1,$I$1:$I$200,1),0)+1)</f>
        <v/>
      </c>
      <c r="I158">
        <f>I157+IF(G158&lt;&gt;"",1,0)</f>
        <v/>
      </c>
    </row>
    <row r="159">
      <c r="A159" t="inlineStr">
        <is>
          <t>Biaya Konsultan</t>
        </is>
      </c>
      <c r="B159" t="inlineStr">
        <is>
          <t>BCA-1234567890</t>
        </is>
      </c>
      <c r="C159" t="n">
        <v>7</v>
      </c>
      <c r="D159" t="n">
        <v>2025</v>
      </c>
      <c r="E159">
        <f>COUNTIFS(internal_src_dst!$A:$A,$A159,internal_src_dst!$B:$B,$B159,internal_src_dst!$C:$C,$C159,internal_src_dst!$D:$D,$D159)</f>
        <v/>
      </c>
      <c r="F159">
        <f>SUMIFS(internal_src_dst!$E:$E,internal_src_dst!$A:$A,$A159,internal_src_dst!$B:$B,$B159,internal_src_dst!$C:$C,$C159,internal_src_dst!$D:$D,$D159)</f>
        <v/>
      </c>
      <c r="G159">
        <f>IF(E159&gt;0,F159,"")</f>
        <v/>
      </c>
      <c r="H159">
        <f>IF(ROW(A159)&gt;$I$200,"",IFERROR(MATCH(ROW(A159)-1,$I$1:$I$200,1),0)+1)</f>
        <v/>
      </c>
      <c r="I159">
        <f>I158+IF(G159&lt;&gt;"",1,0)</f>
        <v/>
      </c>
    </row>
    <row r="160">
      <c r="A160" t="inlineStr">
        <is>
          <t>Biaya Legalitas</t>
        </is>
      </c>
      <c r="B160" t="inlineStr">
        <is>
          <t>BCA-1234567890</t>
        </is>
      </c>
      <c r="C160" t="n">
        <v>7</v>
      </c>
      <c r="D160" t="n">
        <v>2025</v>
      </c>
      <c r="E160">
        <f>COUNTIFS(internal_src_dst!$A:$A,$A160,internal_src_dst!$B:$B,$B160,internal_src_dst!$C:$C,$C160,internal_src_dst!$D:$D,$D160)</f>
        <v/>
      </c>
      <c r="F160">
        <f>SUMIFS(internal_src_dst!$E:$E,internal_src_dst!$A:$A,$A160,internal_src_dst!$B:$B,$B160,internal_src_dst!$C:$C,$C160,internal_src_dst!$D:$D,$D160)</f>
        <v/>
      </c>
      <c r="G160">
        <f>IF(E160&gt;0,F160,"")</f>
        <v/>
      </c>
      <c r="H160">
        <f>IF(ROW(A160)&gt;$I$200,"",IFERROR(MATCH(ROW(A160)-1,$I$1:$I$200,1),0)+1)</f>
        <v/>
      </c>
      <c r="I160">
        <f>I159+IF(G160&lt;&gt;"",1,0)</f>
        <v/>
      </c>
    </row>
    <row r="161">
      <c r="A161" t="inlineStr">
        <is>
          <t>Biaya Listrik, Air, Telepon</t>
        </is>
      </c>
      <c r="B161" t="inlineStr">
        <is>
          <t>BCA-1234567890</t>
        </is>
      </c>
      <c r="C161" t="n">
        <v>7</v>
      </c>
      <c r="D161" t="n">
        <v>2025</v>
      </c>
      <c r="E161">
        <f>COUNTIFS(internal_src_dst!$A:$A,$A161,internal_src_dst!$B:$B,$B161,internal_src_dst!$C:$C,$C161,internal_src_dst!$D:$D,$D161)</f>
        <v/>
      </c>
      <c r="F161">
        <f>SUMIFS(internal_src_dst!$E:$E,internal_src_dst!$A:$A,$A161,internal_src_dst!$B:$B,$B161,internal_src_dst!$C:$C,$C161,internal_src_dst!$D:$D,$D161)</f>
        <v/>
      </c>
      <c r="G161">
        <f>IF(E161&gt;0,F161,"")</f>
        <v/>
      </c>
      <c r="H161">
        <f>IF(ROW(A161)&gt;$I$200,"",IFERROR(MATCH(ROW(A161)-1,$I$1:$I$200,1),0)+1)</f>
        <v/>
      </c>
      <c r="I161">
        <f>I160+IF(G161&lt;&gt;"",1,0)</f>
        <v/>
      </c>
    </row>
    <row r="162">
      <c r="A162" t="inlineStr">
        <is>
          <t>Biaya Marketing</t>
        </is>
      </c>
      <c r="B162" t="inlineStr">
        <is>
          <t>BCA-1234567890</t>
        </is>
      </c>
      <c r="C162" t="n">
        <v>7</v>
      </c>
      <c r="D162" t="n">
        <v>2025</v>
      </c>
      <c r="E162">
        <f>COUNTIFS(internal_src_dst!$A:$A,$A162,internal_src_dst!$B:$B,$B162,internal_src_dst!$C:$C,$C162,internal_src_dst!$D:$D,$D162)</f>
        <v/>
      </c>
      <c r="F162">
        <f>SUMIFS(internal_src_dst!$E:$E,internal_src_dst!$A:$A,$A162,internal_src_dst!$B:$B,$B162,internal_src_dst!$C:$C,$C162,internal_src_dst!$D:$D,$D162)</f>
        <v/>
      </c>
      <c r="G162">
        <f>IF(E162&gt;0,F162,"")</f>
        <v/>
      </c>
      <c r="H162">
        <f>IF(ROW(A162)&gt;$I$200,"",IFERROR(MATCH(ROW(A162)-1,$I$1:$I$200,1),0)+1)</f>
        <v/>
      </c>
      <c r="I162">
        <f>I161+IF(G162&lt;&gt;"",1,0)</f>
        <v/>
      </c>
    </row>
    <row r="163">
      <c r="A163" t="inlineStr">
        <is>
          <t>Biaya Pemeliharaan gedung / bangunan</t>
        </is>
      </c>
      <c r="B163" t="inlineStr">
        <is>
          <t>BCA-1234567890</t>
        </is>
      </c>
      <c r="C163" t="n">
        <v>7</v>
      </c>
      <c r="D163" t="n">
        <v>2025</v>
      </c>
      <c r="E163">
        <f>COUNTIFS(internal_src_dst!$A:$A,$A163,internal_src_dst!$B:$B,$B163,internal_src_dst!$C:$C,$C163,internal_src_dst!$D:$D,$D163)</f>
        <v/>
      </c>
      <c r="F163">
        <f>SUMIFS(internal_src_dst!$E:$E,internal_src_dst!$A:$A,$A163,internal_src_dst!$B:$B,$B163,internal_src_dst!$C:$C,$C163,internal_src_dst!$D:$D,$D163)</f>
        <v/>
      </c>
      <c r="G163">
        <f>IF(E163&gt;0,F163,"")</f>
        <v/>
      </c>
      <c r="H163">
        <f>IF(ROW(A163)&gt;$I$200,"",IFERROR(MATCH(ROW(A163)-1,$I$1:$I$200,1),0)+1)</f>
        <v/>
      </c>
      <c r="I163">
        <f>I162+IF(G163&lt;&gt;"",1,0)</f>
        <v/>
      </c>
    </row>
    <row r="164">
      <c r="A164" t="inlineStr">
        <is>
          <t>Biaya Pemeliharaan Kendaraan Perusahaan</t>
        </is>
      </c>
      <c r="B164" t="inlineStr">
        <is>
          <t>BCA-1234567890</t>
        </is>
      </c>
      <c r="C164" t="n">
        <v>7</v>
      </c>
      <c r="D164" t="n">
        <v>2025</v>
      </c>
      <c r="E164">
        <f>COUNTIFS(internal_src_dst!$A:$A,$A164,internal_src_dst!$B:$B,$B164,internal_src_dst!$C:$C,$C164,internal_src_dst!$D:$D,$D164)</f>
        <v/>
      </c>
      <c r="F164">
        <f>SUMIFS(internal_src_dst!$E:$E,internal_src_dst!$A:$A,$A164,internal_src_dst!$B:$B,$B164,internal_src_dst!$C:$C,$C164,internal_src_dst!$D:$D,$D164)</f>
        <v/>
      </c>
      <c r="G164">
        <f>IF(E164&gt;0,F164,"")</f>
        <v/>
      </c>
      <c r="H164">
        <f>IF(ROW(A164)&gt;$I$200,"",IFERROR(MATCH(ROW(A164)-1,$I$1:$I$200,1),0)+1)</f>
        <v/>
      </c>
      <c r="I164">
        <f>I163+IF(G164&lt;&gt;"",1,0)</f>
        <v/>
      </c>
    </row>
    <row r="165">
      <c r="A165" t="inlineStr">
        <is>
          <t>Biaya Perijinan</t>
        </is>
      </c>
      <c r="B165" t="inlineStr">
        <is>
          <t>BCA-1234567890</t>
        </is>
      </c>
      <c r="C165" t="n">
        <v>7</v>
      </c>
      <c r="D165" t="n">
        <v>2025</v>
      </c>
      <c r="E165">
        <f>COUNTIFS(internal_src_dst!$A:$A,$A165,internal_src_dst!$B:$B,$B165,internal_src_dst!$C:$C,$C165,internal_src_dst!$D:$D,$D165)</f>
        <v/>
      </c>
      <c r="F165">
        <f>SUMIFS(internal_src_dst!$E:$E,internal_src_dst!$A:$A,$A165,internal_src_dst!$B:$B,$B165,internal_src_dst!$C:$C,$C165,internal_src_dst!$D:$D,$D165)</f>
        <v/>
      </c>
      <c r="G165">
        <f>IF(E165&gt;0,F165,"")</f>
        <v/>
      </c>
      <c r="H165">
        <f>IF(ROW(A165)&gt;$I$200,"",IFERROR(MATCH(ROW(A165)-1,$I$1:$I$200,1),0)+1)</f>
        <v/>
      </c>
      <c r="I165">
        <f>I164+IF(G165&lt;&gt;"",1,0)</f>
        <v/>
      </c>
    </row>
    <row r="166">
      <c r="A166" t="inlineStr">
        <is>
          <t>Biaya Pajak</t>
        </is>
      </c>
      <c r="B166" t="inlineStr">
        <is>
          <t>BCA-1234567890</t>
        </is>
      </c>
      <c r="C166" t="n">
        <v>7</v>
      </c>
      <c r="D166" t="n">
        <v>2025</v>
      </c>
      <c r="E166">
        <f>COUNTIFS(internal_src_dst!$A:$A,$A166,internal_src_dst!$B:$B,$B166,internal_src_dst!$C:$C,$C166,internal_src_dst!$D:$D,$D166)</f>
        <v/>
      </c>
      <c r="F166">
        <f>SUMIFS(internal_src_dst!$E:$E,internal_src_dst!$A:$A,$A166,internal_src_dst!$B:$B,$B166,internal_src_dst!$C:$C,$C166,internal_src_dst!$D:$D,$D166)</f>
        <v/>
      </c>
      <c r="G166">
        <f>IF(E166&gt;0,F166,"")</f>
        <v/>
      </c>
      <c r="H166">
        <f>IF(ROW(A166)&gt;$I$200,"",IFERROR(MATCH(ROW(A166)-1,$I$1:$I$200,1),0)+1)</f>
        <v/>
      </c>
      <c r="I166">
        <f>I165+IF(G166&lt;&gt;"",1,0)</f>
        <v/>
      </c>
    </row>
    <row r="167">
      <c r="A167" t="inlineStr">
        <is>
          <t>Biaya Pajak PPH 4 ayat 2</t>
        </is>
      </c>
      <c r="B167" t="inlineStr">
        <is>
          <t>BCA-1234567890</t>
        </is>
      </c>
      <c r="C167" t="n">
        <v>7</v>
      </c>
      <c r="D167" t="n">
        <v>2025</v>
      </c>
      <c r="E167">
        <f>COUNTIFS(internal_src_dst!$A:$A,$A167,internal_src_dst!$B:$B,$B167,internal_src_dst!$C:$C,$C167,internal_src_dst!$D:$D,$D167)</f>
        <v/>
      </c>
      <c r="F167">
        <f>SUMIFS(internal_src_dst!$E:$E,internal_src_dst!$A:$A,$A167,internal_src_dst!$B:$B,$B167,internal_src_dst!$C:$C,$C167,internal_src_dst!$D:$D,$D167)</f>
        <v/>
      </c>
      <c r="G167">
        <f>IF(E167&gt;0,F167,"")</f>
        <v/>
      </c>
      <c r="H167">
        <f>IF(ROW(A167)&gt;$I$200,"",IFERROR(MATCH(ROW(A167)-1,$I$1:$I$200,1),0)+1)</f>
        <v/>
      </c>
      <c r="I167">
        <f>I166+IF(G167&lt;&gt;"",1,0)</f>
        <v/>
      </c>
    </row>
    <row r="168">
      <c r="A168" t="inlineStr">
        <is>
          <t>Biaya Penjualan</t>
        </is>
      </c>
      <c r="B168" t="inlineStr">
        <is>
          <t>BCA-1234567890</t>
        </is>
      </c>
      <c r="C168" t="n">
        <v>7</v>
      </c>
      <c r="D168" t="n">
        <v>2025</v>
      </c>
      <c r="E168">
        <f>COUNTIFS(internal_src_dst!$A:$A,$A168,internal_src_dst!$B:$B,$B168,internal_src_dst!$C:$C,$C168,internal_src_dst!$D:$D,$D168)</f>
        <v/>
      </c>
      <c r="F168">
        <f>SUMIFS(internal_src_dst!$E:$E,internal_src_dst!$A:$A,$A168,internal_src_dst!$B:$B,$B168,internal_src_dst!$C:$C,$C168,internal_src_dst!$D:$D,$D168)</f>
        <v/>
      </c>
      <c r="G168">
        <f>IF(E168&gt;0,F168,"")</f>
        <v/>
      </c>
      <c r="H168">
        <f>IF(ROW(A168)&gt;$I$200,"",IFERROR(MATCH(ROW(A168)-1,$I$1:$I$200,1),0)+1)</f>
        <v/>
      </c>
      <c r="I168">
        <f>I167+IF(G168&lt;&gt;"",1,0)</f>
        <v/>
      </c>
    </row>
    <row r="169">
      <c r="A169" t="inlineStr">
        <is>
          <t>Biaya Perlengkapan</t>
        </is>
      </c>
      <c r="B169" t="inlineStr">
        <is>
          <t>BCA-1234567890</t>
        </is>
      </c>
      <c r="C169" t="n">
        <v>7</v>
      </c>
      <c r="D169" t="n">
        <v>2025</v>
      </c>
      <c r="E169">
        <f>COUNTIFS(internal_src_dst!$A:$A,$A169,internal_src_dst!$B:$B,$B169,internal_src_dst!$C:$C,$C169,internal_src_dst!$D:$D,$D169)</f>
        <v/>
      </c>
      <c r="F169">
        <f>SUMIFS(internal_src_dst!$E:$E,internal_src_dst!$A:$A,$A169,internal_src_dst!$B:$B,$B169,internal_src_dst!$C:$C,$C169,internal_src_dst!$D:$D,$D169)</f>
        <v/>
      </c>
      <c r="G169">
        <f>IF(E169&gt;0,F169,"")</f>
        <v/>
      </c>
      <c r="H169">
        <f>IF(ROW(A169)&gt;$I$200,"",IFERROR(MATCH(ROW(A169)-1,$I$1:$I$200,1),0)+1)</f>
        <v/>
      </c>
      <c r="I169">
        <f>I168+IF(G169&lt;&gt;"",1,0)</f>
        <v/>
      </c>
    </row>
    <row r="170">
      <c r="A170" t="inlineStr">
        <is>
          <t>Biaya Perjalanan Dinas</t>
        </is>
      </c>
      <c r="B170" t="inlineStr">
        <is>
          <t>BCA-1234567890</t>
        </is>
      </c>
      <c r="C170" t="n">
        <v>7</v>
      </c>
      <c r="D170" t="n">
        <v>2025</v>
      </c>
      <c r="E170">
        <f>COUNTIFS(internal_src_dst!$A:$A,$A170,internal_src_dst!$B:$B,$B170,internal_src_dst!$C:$C,$C170,internal_src_dst!$D:$D,$D170)</f>
        <v/>
      </c>
      <c r="F170">
        <f>SUMIFS(internal_src_dst!$E:$E,internal_src_dst!$A:$A,$A170,internal_src_dst!$B:$B,$B170,internal_src_dst!$C:$C,$C170,internal_src_dst!$D:$D,$D170)</f>
        <v/>
      </c>
      <c r="G170">
        <f>IF(E170&gt;0,F170,"")</f>
        <v/>
      </c>
      <c r="H170">
        <f>IF(ROW(A170)&gt;$I$200,"",IFERROR(MATCH(ROW(A170)-1,$I$1:$I$200,1),0)+1)</f>
        <v/>
      </c>
      <c r="I170">
        <f>I169+IF(G170&lt;&gt;"",1,0)</f>
        <v/>
      </c>
    </row>
    <row r="171">
      <c r="A171" t="inlineStr">
        <is>
          <t>Biaya Provisi Bank</t>
        </is>
      </c>
      <c r="B171" t="inlineStr">
        <is>
          <t>BCA-1234567890</t>
        </is>
      </c>
      <c r="C171" t="n">
        <v>7</v>
      </c>
      <c r="D171" t="n">
        <v>2025</v>
      </c>
      <c r="E171">
        <f>COUNTIFS(internal_src_dst!$A:$A,$A171,internal_src_dst!$B:$B,$B171,internal_src_dst!$C:$C,$C171,internal_src_dst!$D:$D,$D171)</f>
        <v/>
      </c>
      <c r="F171">
        <f>SUMIFS(internal_src_dst!$E:$E,internal_src_dst!$A:$A,$A171,internal_src_dst!$B:$B,$B171,internal_src_dst!$C:$C,$C171,internal_src_dst!$D:$D,$D171)</f>
        <v/>
      </c>
      <c r="G171">
        <f>IF(E171&gt;0,F171,"")</f>
        <v/>
      </c>
      <c r="H171">
        <f>IF(ROW(A171)&gt;$I$200,"",IFERROR(MATCH(ROW(A171)-1,$I$1:$I$200,1),0)+1)</f>
        <v/>
      </c>
      <c r="I171">
        <f>I170+IF(G171&lt;&gt;"",1,0)</f>
        <v/>
      </c>
    </row>
    <row r="172">
      <c r="A172" t="inlineStr">
        <is>
          <t>Biaya Renovasi</t>
        </is>
      </c>
      <c r="B172" t="inlineStr">
        <is>
          <t>BCA-1234567890</t>
        </is>
      </c>
      <c r="C172" t="n">
        <v>7</v>
      </c>
      <c r="D172" t="n">
        <v>2025</v>
      </c>
      <c r="E172">
        <f>COUNTIFS(internal_src_dst!$A:$A,$A172,internal_src_dst!$B:$B,$B172,internal_src_dst!$C:$C,$C172,internal_src_dst!$D:$D,$D172)</f>
        <v/>
      </c>
      <c r="F172">
        <f>SUMIFS(internal_src_dst!$E:$E,internal_src_dst!$A:$A,$A172,internal_src_dst!$B:$B,$B172,internal_src_dst!$C:$C,$C172,internal_src_dst!$D:$D,$D172)</f>
        <v/>
      </c>
      <c r="G172">
        <f>IF(E172&gt;0,F172,"")</f>
        <v/>
      </c>
      <c r="H172">
        <f>IF(ROW(A172)&gt;$I$200,"",IFERROR(MATCH(ROW(A172)-1,$I$1:$I$200,1),0)+1)</f>
        <v/>
      </c>
      <c r="I172">
        <f>I171+IF(G172&lt;&gt;"",1,0)</f>
        <v/>
      </c>
    </row>
    <row r="173">
      <c r="A173" t="inlineStr">
        <is>
          <t>Biaya Rumah Tangga</t>
        </is>
      </c>
      <c r="B173" t="inlineStr">
        <is>
          <t>BCA-1234567890</t>
        </is>
      </c>
      <c r="C173" t="n">
        <v>7</v>
      </c>
      <c r="D173" t="n">
        <v>2025</v>
      </c>
      <c r="E173">
        <f>COUNTIFS(internal_src_dst!$A:$A,$A173,internal_src_dst!$B:$B,$B173,internal_src_dst!$C:$C,$C173,internal_src_dst!$D:$D,$D173)</f>
        <v/>
      </c>
      <c r="F173">
        <f>SUMIFS(internal_src_dst!$E:$E,internal_src_dst!$A:$A,$A173,internal_src_dst!$B:$B,$B173,internal_src_dst!$C:$C,$C173,internal_src_dst!$D:$D,$D173)</f>
        <v/>
      </c>
      <c r="G173">
        <f>IF(E173&gt;0,F173,"")</f>
        <v/>
      </c>
      <c r="H173">
        <f>IF(ROW(A173)&gt;$I$200,"",IFERROR(MATCH(ROW(A173)-1,$I$1:$I$200,1),0)+1)</f>
        <v/>
      </c>
      <c r="I173">
        <f>I172+IF(G173&lt;&gt;"",1,0)</f>
        <v/>
      </c>
    </row>
    <row r="174">
      <c r="A174" t="inlineStr">
        <is>
          <t>Biaya Service</t>
        </is>
      </c>
      <c r="B174" t="inlineStr">
        <is>
          <t>BCA-1234567890</t>
        </is>
      </c>
      <c r="C174" t="n">
        <v>7</v>
      </c>
      <c r="D174" t="n">
        <v>2025</v>
      </c>
      <c r="E174">
        <f>COUNTIFS(internal_src_dst!$A:$A,$A174,internal_src_dst!$B:$B,$B174,internal_src_dst!$C:$C,$C174,internal_src_dst!$D:$D,$D174)</f>
        <v/>
      </c>
      <c r="F174">
        <f>SUMIFS(internal_src_dst!$E:$E,internal_src_dst!$A:$A,$A174,internal_src_dst!$B:$B,$B174,internal_src_dst!$C:$C,$C174,internal_src_dst!$D:$D,$D174)</f>
        <v/>
      </c>
      <c r="G174">
        <f>IF(E174&gt;0,F174,"")</f>
        <v/>
      </c>
      <c r="H174">
        <f>IF(ROW(A174)&gt;$I$200,"",IFERROR(MATCH(ROW(A174)-1,$I$1:$I$200,1),0)+1)</f>
        <v/>
      </c>
      <c r="I174">
        <f>I173+IF(G174&lt;&gt;"",1,0)</f>
        <v/>
      </c>
    </row>
    <row r="175">
      <c r="A175" t="inlineStr">
        <is>
          <t>Biaya Sewa</t>
        </is>
      </c>
      <c r="B175" t="inlineStr">
        <is>
          <t>BCA-1234567890</t>
        </is>
      </c>
      <c r="C175" t="n">
        <v>7</v>
      </c>
      <c r="D175" t="n">
        <v>2025</v>
      </c>
      <c r="E175">
        <f>COUNTIFS(internal_src_dst!$A:$A,$A175,internal_src_dst!$B:$B,$B175,internal_src_dst!$C:$C,$C175,internal_src_dst!$D:$D,$D175)</f>
        <v/>
      </c>
      <c r="F175">
        <f>SUMIFS(internal_src_dst!$E:$E,internal_src_dst!$A:$A,$A175,internal_src_dst!$B:$B,$B175,internal_src_dst!$C:$C,$C175,internal_src_dst!$D:$D,$D175)</f>
        <v/>
      </c>
      <c r="G175">
        <f>IF(E175&gt;0,F175,"")</f>
        <v/>
      </c>
      <c r="H175">
        <f>IF(ROW(A175)&gt;$I$200,"",IFERROR(MATCH(ROW(A175)-1,$I$1:$I$200,1),0)+1)</f>
        <v/>
      </c>
      <c r="I175">
        <f>I174+IF(G175&lt;&gt;"",1,0)</f>
        <v/>
      </c>
    </row>
    <row r="176">
      <c r="A176" t="inlineStr">
        <is>
          <t>Biaya Transportasi</t>
        </is>
      </c>
      <c r="B176" t="inlineStr">
        <is>
          <t>BCA-1234567890</t>
        </is>
      </c>
      <c r="C176" t="n">
        <v>7</v>
      </c>
      <c r="D176" t="n">
        <v>2025</v>
      </c>
      <c r="E176">
        <f>COUNTIFS(internal_src_dst!$A:$A,$A176,internal_src_dst!$B:$B,$B176,internal_src_dst!$C:$C,$C176,internal_src_dst!$D:$D,$D176)</f>
        <v/>
      </c>
      <c r="F176">
        <f>SUMIFS(internal_src_dst!$E:$E,internal_src_dst!$A:$A,$A176,internal_src_dst!$B:$B,$B176,internal_src_dst!$C:$C,$C176,internal_src_dst!$D:$D,$D176)</f>
        <v/>
      </c>
      <c r="G176">
        <f>IF(E176&gt;0,F176,"")</f>
        <v/>
      </c>
      <c r="H176">
        <f>IF(ROW(A176)&gt;$I$200,"",IFERROR(MATCH(ROW(A176)-1,$I$1:$I$200,1),0)+1)</f>
        <v/>
      </c>
      <c r="I176">
        <f>I175+IF(G176&lt;&gt;"",1,0)</f>
        <v/>
      </c>
    </row>
    <row r="177">
      <c r="A177" t="inlineStr">
        <is>
          <t>Biaya Telekomunikasi</t>
        </is>
      </c>
      <c r="B177" t="inlineStr">
        <is>
          <t>BCA-1234567890</t>
        </is>
      </c>
      <c r="C177" t="n">
        <v>7</v>
      </c>
      <c r="D177" t="n">
        <v>2025</v>
      </c>
      <c r="E177">
        <f>COUNTIFS(internal_src_dst!$A:$A,$A177,internal_src_dst!$B:$B,$B177,internal_src_dst!$C:$C,$C177,internal_src_dst!$D:$D,$D177)</f>
        <v/>
      </c>
      <c r="F177">
        <f>SUMIFS(internal_src_dst!$E:$E,internal_src_dst!$A:$A,$A177,internal_src_dst!$B:$B,$B177,internal_src_dst!$C:$C,$C177,internal_src_dst!$D:$D,$D177)</f>
        <v/>
      </c>
      <c r="G177">
        <f>IF(E177&gt;0,F177,"")</f>
        <v/>
      </c>
      <c r="H177">
        <f>IF(ROW(A177)&gt;$I$200,"",IFERROR(MATCH(ROW(A177)-1,$I$1:$I$200,1),0)+1)</f>
        <v/>
      </c>
      <c r="I177">
        <f>I176+IF(G177&lt;&gt;"",1,0)</f>
        <v/>
      </c>
    </row>
    <row r="178">
      <c r="A178" t="inlineStr">
        <is>
          <t>Biaya Telepon Kantor</t>
        </is>
      </c>
      <c r="B178" t="inlineStr">
        <is>
          <t>BCA-1234567890</t>
        </is>
      </c>
      <c r="C178" t="n">
        <v>7</v>
      </c>
      <c r="D178" t="n">
        <v>2025</v>
      </c>
      <c r="E178">
        <f>COUNTIFS(internal_src_dst!$A:$A,$A178,internal_src_dst!$B:$B,$B178,internal_src_dst!$C:$C,$C178,internal_src_dst!$D:$D,$D178)</f>
        <v/>
      </c>
      <c r="F178">
        <f>SUMIFS(internal_src_dst!$E:$E,internal_src_dst!$A:$A,$A178,internal_src_dst!$B:$B,$B178,internal_src_dst!$C:$C,$C178,internal_src_dst!$D:$D,$D178)</f>
        <v/>
      </c>
      <c r="G178">
        <f>IF(E178&gt;0,F178,"")</f>
        <v/>
      </c>
      <c r="H178">
        <f>IF(ROW(A178)&gt;$I$200,"",IFERROR(MATCH(ROW(A178)-1,$I$1:$I$200,1),0)+1)</f>
        <v/>
      </c>
      <c r="I178">
        <f>I177+IF(G178&lt;&gt;"",1,0)</f>
        <v/>
      </c>
    </row>
    <row r="179">
      <c r="A179" t="inlineStr">
        <is>
          <t>Biaya Upah Buruh / Kuli Angkut</t>
        </is>
      </c>
      <c r="B179" t="inlineStr">
        <is>
          <t>BCA-1234567890</t>
        </is>
      </c>
      <c r="C179" t="n">
        <v>7</v>
      </c>
      <c r="D179" t="n">
        <v>2025</v>
      </c>
      <c r="E179">
        <f>COUNTIFS(internal_src_dst!$A:$A,$A179,internal_src_dst!$B:$B,$B179,internal_src_dst!$C:$C,$C179,internal_src_dst!$D:$D,$D179)</f>
        <v/>
      </c>
      <c r="F179">
        <f>SUMIFS(internal_src_dst!$E:$E,internal_src_dst!$A:$A,$A179,internal_src_dst!$B:$B,$B179,internal_src_dst!$C:$C,$C179,internal_src_dst!$D:$D,$D179)</f>
        <v/>
      </c>
      <c r="G179">
        <f>IF(E179&gt;0,F179,"")</f>
        <v/>
      </c>
      <c r="H179">
        <f>IF(ROW(A179)&gt;$I$200,"",IFERROR(MATCH(ROW(A179)-1,$I$1:$I$200,1),0)+1)</f>
        <v/>
      </c>
      <c r="I179">
        <f>I178+IF(G179&lt;&gt;"",1,0)</f>
        <v/>
      </c>
    </row>
    <row r="180">
      <c r="A180" t="inlineStr">
        <is>
          <t>Pajak atas Pendapatan Bunga Bank</t>
        </is>
      </c>
      <c r="B180" t="inlineStr">
        <is>
          <t>BCA-1234567890</t>
        </is>
      </c>
      <c r="C180" t="n">
        <v>7</v>
      </c>
      <c r="D180" t="n">
        <v>2025</v>
      </c>
      <c r="E180">
        <f>COUNTIFS(internal_src_dst!$A:$A,$A180,internal_src_dst!$B:$B,$B180,internal_src_dst!$C:$C,$C180,internal_src_dst!$D:$D,$D180)</f>
        <v/>
      </c>
      <c r="F180">
        <f>SUMIFS(internal_src_dst!$E:$E,internal_src_dst!$A:$A,$A180,internal_src_dst!$B:$B,$B180,internal_src_dst!$C:$C,$C180,internal_src_dst!$D:$D,$D180)</f>
        <v/>
      </c>
      <c r="G180">
        <f>IF(E180&gt;0,F180,"")</f>
        <v/>
      </c>
      <c r="H180">
        <f>IF(ROW(A180)&gt;$I$200,"",IFERROR(MATCH(ROW(A180)-1,$I$1:$I$200,1),0)+1)</f>
        <v/>
      </c>
      <c r="I180">
        <f>I179+IF(G180&lt;&gt;"",1,0)</f>
        <v/>
      </c>
    </row>
    <row r="181">
      <c r="A181" t="inlineStr">
        <is>
          <t>Pajak atas Pendapatan Bunga Deposito</t>
        </is>
      </c>
      <c r="B181" t="inlineStr">
        <is>
          <t>BCA-1234567890</t>
        </is>
      </c>
      <c r="C181" t="n">
        <v>7</v>
      </c>
      <c r="D181" t="n">
        <v>2025</v>
      </c>
      <c r="E181">
        <f>COUNTIFS(internal_src_dst!$A:$A,$A181,internal_src_dst!$B:$B,$B181,internal_src_dst!$C:$C,$C181,internal_src_dst!$D:$D,$D181)</f>
        <v/>
      </c>
      <c r="F181">
        <f>SUMIFS(internal_src_dst!$E:$E,internal_src_dst!$A:$A,$A181,internal_src_dst!$B:$B,$B181,internal_src_dst!$C:$C,$C181,internal_src_dst!$D:$D,$D181)</f>
        <v/>
      </c>
      <c r="G181">
        <f>IF(E181&gt;0,F181,"")</f>
        <v/>
      </c>
      <c r="H181">
        <f>IF(ROW(A181)&gt;$I$200,"",IFERROR(MATCH(ROW(A181)-1,$I$1:$I$200,1),0)+1)</f>
        <v/>
      </c>
      <c r="I181">
        <f>I180+IF(G181&lt;&gt;"",1,0)</f>
        <v/>
      </c>
    </row>
    <row r="182">
      <c r="A182" t="inlineStr">
        <is>
          <t>Pajak atas Pendapatan Bunga Pinjaman</t>
        </is>
      </c>
      <c r="B182" t="inlineStr">
        <is>
          <t>BCA-1234567890</t>
        </is>
      </c>
      <c r="C182" t="n">
        <v>7</v>
      </c>
      <c r="D182" t="n">
        <v>2025</v>
      </c>
      <c r="E182">
        <f>COUNTIFS(internal_src_dst!$A:$A,$A182,internal_src_dst!$B:$B,$B182,internal_src_dst!$C:$C,$C182,internal_src_dst!$D:$D,$D182)</f>
        <v/>
      </c>
      <c r="F182">
        <f>SUMIFS(internal_src_dst!$E:$E,internal_src_dst!$A:$A,$A182,internal_src_dst!$B:$B,$B182,internal_src_dst!$C:$C,$C182,internal_src_dst!$D:$D,$D182)</f>
        <v/>
      </c>
      <c r="G182">
        <f>IF(E182&gt;0,F182,"")</f>
        <v/>
      </c>
      <c r="H182">
        <f>IF(ROW(A182)&gt;$I$200,"",IFERROR(MATCH(ROW(A182)-1,$I$1:$I$200,1),0)+1)</f>
        <v/>
      </c>
      <c r="I182">
        <f>I181+IF(G182&lt;&gt;"",1,0)</f>
        <v/>
      </c>
    </row>
    <row r="183">
      <c r="A183" t="inlineStr">
        <is>
          <t>Biaya Penyusutan Peralatan Kantor</t>
        </is>
      </c>
      <c r="B183" t="inlineStr">
        <is>
          <t>BCA-1234567890</t>
        </is>
      </c>
      <c r="C183" t="n">
        <v>7</v>
      </c>
      <c r="D183" t="n">
        <v>2025</v>
      </c>
      <c r="E183">
        <f>COUNTIFS(internal_src_dst!$A:$A,$A183,internal_src_dst!$B:$B,$B183,internal_src_dst!$C:$C,$C183,internal_src_dst!$D:$D,$D183)</f>
        <v/>
      </c>
      <c r="F183">
        <f>SUMIFS(internal_src_dst!$E:$E,internal_src_dst!$A:$A,$A183,internal_src_dst!$B:$B,$B183,internal_src_dst!$C:$C,$C183,internal_src_dst!$D:$D,$D183)</f>
        <v/>
      </c>
      <c r="G183">
        <f>IF(E183&gt;0,F183,"")</f>
        <v/>
      </c>
      <c r="H183">
        <f>IF(ROW(A183)&gt;$I$200,"",IFERROR(MATCH(ROW(A183)-1,$I$1:$I$200,1),0)+1)</f>
        <v/>
      </c>
      <c r="I183">
        <f>I182+IF(G183&lt;&gt;"",1,0)</f>
        <v/>
      </c>
    </row>
    <row r="184">
      <c r="A184" t="inlineStr">
        <is>
          <t>Biaya Penyusutan Komputer</t>
        </is>
      </c>
      <c r="B184" t="inlineStr">
        <is>
          <t>BCA-1234567890</t>
        </is>
      </c>
      <c r="C184" t="n">
        <v>7</v>
      </c>
      <c r="D184" t="n">
        <v>2025</v>
      </c>
      <c r="E184">
        <f>COUNTIFS(internal_src_dst!$A:$A,$A184,internal_src_dst!$B:$B,$B184,internal_src_dst!$C:$C,$C184,internal_src_dst!$D:$D,$D184)</f>
        <v/>
      </c>
      <c r="F184">
        <f>SUMIFS(internal_src_dst!$E:$E,internal_src_dst!$A:$A,$A184,internal_src_dst!$B:$B,$B184,internal_src_dst!$C:$C,$C184,internal_src_dst!$D:$D,$D184)</f>
        <v/>
      </c>
      <c r="G184">
        <f>IF(E184&gt;0,F184,"")</f>
        <v/>
      </c>
      <c r="H184">
        <f>IF(ROW(A184)&gt;$I$200,"",IFERROR(MATCH(ROW(A184)-1,$I$1:$I$200,1),0)+1)</f>
        <v/>
      </c>
      <c r="I184">
        <f>I183+IF(G184&lt;&gt;"",1,0)</f>
        <v/>
      </c>
    </row>
    <row r="185">
      <c r="A185" t="inlineStr">
        <is>
          <t>Biaya Penyusutan Inventaris Kantor</t>
        </is>
      </c>
      <c r="B185" t="inlineStr">
        <is>
          <t>BCA-1234567890</t>
        </is>
      </c>
      <c r="C185" t="n">
        <v>7</v>
      </c>
      <c r="D185" t="n">
        <v>2025</v>
      </c>
      <c r="E185">
        <f>COUNTIFS(internal_src_dst!$A:$A,$A185,internal_src_dst!$B:$B,$B185,internal_src_dst!$C:$C,$C185,internal_src_dst!$D:$D,$D185)</f>
        <v/>
      </c>
      <c r="F185">
        <f>SUMIFS(internal_src_dst!$E:$E,internal_src_dst!$A:$A,$A185,internal_src_dst!$B:$B,$B185,internal_src_dst!$C:$C,$C185,internal_src_dst!$D:$D,$D185)</f>
        <v/>
      </c>
      <c r="G185">
        <f>IF(E185&gt;0,F185,"")</f>
        <v/>
      </c>
      <c r="H185">
        <f>IF(ROW(A185)&gt;$I$200,"",IFERROR(MATCH(ROW(A185)-1,$I$1:$I$200,1),0)+1)</f>
        <v/>
      </c>
      <c r="I185">
        <f>I184+IF(G185&lt;&gt;"",1,0)</f>
        <v/>
      </c>
    </row>
    <row r="186">
      <c r="A186" t="inlineStr">
        <is>
          <t>Biaya Penyusutan Furniture</t>
        </is>
      </c>
      <c r="B186" t="inlineStr">
        <is>
          <t>BCA-1234567890</t>
        </is>
      </c>
      <c r="C186" t="n">
        <v>7</v>
      </c>
      <c r="D186" t="n">
        <v>2025</v>
      </c>
      <c r="E186">
        <f>COUNTIFS(internal_src_dst!$A:$A,$A186,internal_src_dst!$B:$B,$B186,internal_src_dst!$C:$C,$C186,internal_src_dst!$D:$D,$D186)</f>
        <v/>
      </c>
      <c r="F186">
        <f>SUMIFS(internal_src_dst!$E:$E,internal_src_dst!$A:$A,$A186,internal_src_dst!$B:$B,$B186,internal_src_dst!$C:$C,$C186,internal_src_dst!$D:$D,$D186)</f>
        <v/>
      </c>
      <c r="G186">
        <f>IF(E186&gt;0,F186,"")</f>
        <v/>
      </c>
      <c r="H186">
        <f>IF(ROW(A186)&gt;$I$200,"",IFERROR(MATCH(ROW(A186)-1,$I$1:$I$200,1),0)+1)</f>
        <v/>
      </c>
      <c r="I186">
        <f>I185+IF(G186&lt;&gt;"",1,0)</f>
        <v/>
      </c>
    </row>
    <row r="187">
      <c r="A187" t="inlineStr">
        <is>
          <t>Biaya Penyusutan Kendaraan</t>
        </is>
      </c>
      <c r="B187" t="inlineStr">
        <is>
          <t>BCA-1234567890</t>
        </is>
      </c>
      <c r="C187" t="n">
        <v>7</v>
      </c>
      <c r="D187" t="n">
        <v>2025</v>
      </c>
      <c r="E187">
        <f>COUNTIFS(internal_src_dst!$A:$A,$A187,internal_src_dst!$B:$B,$B187,internal_src_dst!$C:$C,$C187,internal_src_dst!$D:$D,$D187)</f>
        <v/>
      </c>
      <c r="F187">
        <f>SUMIFS(internal_src_dst!$E:$E,internal_src_dst!$A:$A,$A187,internal_src_dst!$B:$B,$B187,internal_src_dst!$C:$C,$C187,internal_src_dst!$D:$D,$D187)</f>
        <v/>
      </c>
      <c r="G187">
        <f>IF(E187&gt;0,F187,"")</f>
        <v/>
      </c>
      <c r="H187">
        <f>IF(ROW(A187)&gt;$I$200,"",IFERROR(MATCH(ROW(A187)-1,$I$1:$I$200,1),0)+1)</f>
        <v/>
      </c>
      <c r="I187">
        <f>I186+IF(G187&lt;&gt;"",1,0)</f>
        <v/>
      </c>
    </row>
    <row r="188">
      <c r="A188" t="inlineStr">
        <is>
          <t>Biaya Penyusutan Bangunan</t>
        </is>
      </c>
      <c r="B188" t="inlineStr">
        <is>
          <t>BCA-1234567890</t>
        </is>
      </c>
      <c r="C188" t="n">
        <v>7</v>
      </c>
      <c r="D188" t="n">
        <v>2025</v>
      </c>
      <c r="E188">
        <f>COUNTIFS(internal_src_dst!$A:$A,$A188,internal_src_dst!$B:$B,$B188,internal_src_dst!$C:$C,$C188,internal_src_dst!$D:$D,$D188)</f>
        <v/>
      </c>
      <c r="F188">
        <f>SUMIFS(internal_src_dst!$E:$E,internal_src_dst!$A:$A,$A188,internal_src_dst!$B:$B,$B188,internal_src_dst!$C:$C,$C188,internal_src_dst!$D:$D,$D188)</f>
        <v/>
      </c>
      <c r="G188">
        <f>IF(E188&gt;0,F188,"")</f>
        <v/>
      </c>
      <c r="H188">
        <f>IF(ROW(A188)&gt;$I$200,"",IFERROR(MATCH(ROW(A188)-1,$I$1:$I$200,1),0)+1)</f>
        <v/>
      </c>
      <c r="I188">
        <f>I187+IF(G188&lt;&gt;"",1,0)</f>
        <v/>
      </c>
    </row>
    <row r="189">
      <c r="A189" t="inlineStr">
        <is>
          <t>Biaya Penyusutan Mesin</t>
        </is>
      </c>
      <c r="B189" t="inlineStr">
        <is>
          <t>BCA-1234567890</t>
        </is>
      </c>
      <c r="C189" t="n">
        <v>7</v>
      </c>
      <c r="D189" t="n">
        <v>2025</v>
      </c>
      <c r="E189">
        <f>COUNTIFS(internal_src_dst!$A:$A,$A189,internal_src_dst!$B:$B,$B189,internal_src_dst!$C:$C,$C189,internal_src_dst!$D:$D,$D189)</f>
        <v/>
      </c>
      <c r="F189">
        <f>SUMIFS(internal_src_dst!$E:$E,internal_src_dst!$A:$A,$A189,internal_src_dst!$B:$B,$B189,internal_src_dst!$C:$C,$C189,internal_src_dst!$D:$D,$D189)</f>
        <v/>
      </c>
      <c r="G189">
        <f>IF(E189&gt;0,F189,"")</f>
        <v/>
      </c>
      <c r="H189">
        <f>IF(ROW(A189)&gt;$I$200,"",IFERROR(MATCH(ROW(A189)-1,$I$1:$I$200,1),0)+1)</f>
        <v/>
      </c>
      <c r="I189">
        <f>I188+IF(G189&lt;&gt;"",1,0)</f>
        <v/>
      </c>
    </row>
    <row r="190">
      <c r="A190" t="inlineStr">
        <is>
          <t>Beban lain-lain</t>
        </is>
      </c>
      <c r="B190" t="inlineStr">
        <is>
          <t>BCA-1234567890</t>
        </is>
      </c>
      <c r="C190" t="n">
        <v>7</v>
      </c>
      <c r="D190" t="n">
        <v>2025</v>
      </c>
      <c r="E190">
        <f>COUNTIFS(internal_src_dst!$A:$A,$A190,internal_src_dst!$B:$B,$B190,internal_src_dst!$C:$C,$C190,internal_src_dst!$D:$D,$D190)</f>
        <v/>
      </c>
      <c r="F190">
        <f>SUMIFS(internal_src_dst!$E:$E,internal_src_dst!$A:$A,$A190,internal_src_dst!$B:$B,$B190,internal_src_dst!$C:$C,$C190,internal_src_dst!$D:$D,$D190)</f>
        <v/>
      </c>
      <c r="G190">
        <f>IF(E190&gt;0,F190,"")</f>
        <v/>
      </c>
      <c r="H190">
        <f>IF(ROW(A190)&gt;$I$200,"",IFERROR(MATCH(ROW(A190)-1,$I$1:$I$200,1),0)+1)</f>
        <v/>
      </c>
      <c r="I190">
        <f>I189+IF(G190&lt;&gt;"",1,0)</f>
        <v/>
      </c>
    </row>
    <row r="191">
      <c r="A191" t="inlineStr">
        <is>
          <t>Akumulasi Penyusutan Peralatan Kantor</t>
        </is>
      </c>
      <c r="B191" t="inlineStr">
        <is>
          <t>BCA-1234567890</t>
        </is>
      </c>
      <c r="C191" t="n">
        <v>7</v>
      </c>
      <c r="D191" t="n">
        <v>2025</v>
      </c>
      <c r="E191">
        <f>COUNTIFS(internal_src_dst!$A:$A,$A191,internal_src_dst!$B:$B,$B191,internal_src_dst!$C:$C,$C191,internal_src_dst!$D:$D,$D191)</f>
        <v/>
      </c>
      <c r="F191">
        <f>SUMIFS(internal_src_dst!$E:$E,internal_src_dst!$A:$A,$A191,internal_src_dst!$B:$B,$B191,internal_src_dst!$C:$C,$C191,internal_src_dst!$D:$D,$D191)</f>
        <v/>
      </c>
      <c r="G191">
        <f>IF(E191&gt;0,F191,"")</f>
        <v/>
      </c>
      <c r="H191">
        <f>IF(ROW(A191)&gt;$I$200,"",IFERROR(MATCH(ROW(A191)-1,$I$1:$I$200,1),0)+1)</f>
        <v/>
      </c>
      <c r="I191">
        <f>I190+IF(G191&lt;&gt;"",1,0)</f>
        <v/>
      </c>
    </row>
    <row r="192">
      <c r="A192" t="inlineStr">
        <is>
          <t>Akumulasi Penyusutan Komputer</t>
        </is>
      </c>
      <c r="B192" t="inlineStr">
        <is>
          <t>BCA-1234567890</t>
        </is>
      </c>
      <c r="C192" t="n">
        <v>7</v>
      </c>
      <c r="D192" t="n">
        <v>2025</v>
      </c>
      <c r="E192">
        <f>COUNTIFS(internal_src_dst!$A:$A,$A192,internal_src_dst!$B:$B,$B192,internal_src_dst!$C:$C,$C192,internal_src_dst!$D:$D,$D192)</f>
        <v/>
      </c>
      <c r="F192">
        <f>SUMIFS(internal_src_dst!$E:$E,internal_src_dst!$A:$A,$A192,internal_src_dst!$B:$B,$B192,internal_src_dst!$C:$C,$C192,internal_src_dst!$D:$D,$D192)</f>
        <v/>
      </c>
      <c r="G192">
        <f>IF(E192&gt;0,F192,"")</f>
        <v/>
      </c>
      <c r="H192">
        <f>IF(ROW(A192)&gt;$I$200,"",IFERROR(MATCH(ROW(A192)-1,$I$1:$I$200,1),0)+1)</f>
        <v/>
      </c>
      <c r="I192">
        <f>I191+IF(G192&lt;&gt;"",1,0)</f>
        <v/>
      </c>
    </row>
    <row r="193">
      <c r="A193" t="inlineStr">
        <is>
          <t>Akumulasi Penyusutan Inventaris Kantor</t>
        </is>
      </c>
      <c r="B193" t="inlineStr">
        <is>
          <t>BCA-1234567890</t>
        </is>
      </c>
      <c r="C193" t="n">
        <v>7</v>
      </c>
      <c r="D193" t="n">
        <v>2025</v>
      </c>
      <c r="E193">
        <f>COUNTIFS(internal_src_dst!$A:$A,$A193,internal_src_dst!$B:$B,$B193,internal_src_dst!$C:$C,$C193,internal_src_dst!$D:$D,$D193)</f>
        <v/>
      </c>
      <c r="F193">
        <f>SUMIFS(internal_src_dst!$E:$E,internal_src_dst!$A:$A,$A193,internal_src_dst!$B:$B,$B193,internal_src_dst!$C:$C,$C193,internal_src_dst!$D:$D,$D193)</f>
        <v/>
      </c>
      <c r="G193">
        <f>IF(E193&gt;0,F193,"")</f>
        <v/>
      </c>
      <c r="H193">
        <f>IF(ROW(A193)&gt;$I$200,"",IFERROR(MATCH(ROW(A193)-1,$I$1:$I$200,1),0)+1)</f>
        <v/>
      </c>
      <c r="I193">
        <f>I192+IF(G193&lt;&gt;"",1,0)</f>
        <v/>
      </c>
    </row>
    <row r="194">
      <c r="A194" t="inlineStr">
        <is>
          <t>Akumulasi Penyusutan Furniture</t>
        </is>
      </c>
      <c r="B194" t="inlineStr">
        <is>
          <t>BCA-1234567890</t>
        </is>
      </c>
      <c r="C194" t="n">
        <v>7</v>
      </c>
      <c r="D194" t="n">
        <v>2025</v>
      </c>
      <c r="E194">
        <f>COUNTIFS(internal_src_dst!$A:$A,$A194,internal_src_dst!$B:$B,$B194,internal_src_dst!$C:$C,$C194,internal_src_dst!$D:$D,$D194)</f>
        <v/>
      </c>
      <c r="F194">
        <f>SUMIFS(internal_src_dst!$E:$E,internal_src_dst!$A:$A,$A194,internal_src_dst!$B:$B,$B194,internal_src_dst!$C:$C,$C194,internal_src_dst!$D:$D,$D194)</f>
        <v/>
      </c>
      <c r="G194">
        <f>IF(E194&gt;0,F194,"")</f>
        <v/>
      </c>
      <c r="H194">
        <f>IF(ROW(A194)&gt;$I$200,"",IFERROR(MATCH(ROW(A194)-1,$I$1:$I$200,1),0)+1)</f>
        <v/>
      </c>
      <c r="I194">
        <f>I193+IF(G194&lt;&gt;"",1,0)</f>
        <v/>
      </c>
    </row>
    <row r="195">
      <c r="A195" t="inlineStr">
        <is>
          <t>Akumulasi Penyusutan Kendaraan</t>
        </is>
      </c>
      <c r="B195" t="inlineStr">
        <is>
          <t>BCA-1234567890</t>
        </is>
      </c>
      <c r="C195" t="n">
        <v>7</v>
      </c>
      <c r="D195" t="n">
        <v>2025</v>
      </c>
      <c r="E195">
        <f>COUNTIFS(internal_src_dst!$A:$A,$A195,internal_src_dst!$B:$B,$B195,internal_src_dst!$C:$C,$C195,internal_src_dst!$D:$D,$D195)</f>
        <v/>
      </c>
      <c r="F195">
        <f>SUMIFS(internal_src_dst!$E:$E,internal_src_dst!$A:$A,$A195,internal_src_dst!$B:$B,$B195,internal_src_dst!$C:$C,$C195,internal_src_dst!$D:$D,$D195)</f>
        <v/>
      </c>
      <c r="G195">
        <f>IF(E195&gt;0,F195,"")</f>
        <v/>
      </c>
      <c r="H195">
        <f>IF(ROW(A195)&gt;$I$200,"",IFERROR(MATCH(ROW(A195)-1,$I$1:$I$200,1),0)+1)</f>
        <v/>
      </c>
      <c r="I195">
        <f>I194+IF(G195&lt;&gt;"",1,0)</f>
        <v/>
      </c>
    </row>
    <row r="196">
      <c r="A196" t="inlineStr">
        <is>
          <t>Akumulasi Penyusutan Bangunan</t>
        </is>
      </c>
      <c r="B196" t="inlineStr">
        <is>
          <t>BCA-1234567890</t>
        </is>
      </c>
      <c r="C196" t="n">
        <v>7</v>
      </c>
      <c r="D196" t="n">
        <v>2025</v>
      </c>
      <c r="E196">
        <f>COUNTIFS(internal_src_dst!$A:$A,$A196,internal_src_dst!$B:$B,$B196,internal_src_dst!$C:$C,$C196,internal_src_dst!$D:$D,$D196)</f>
        <v/>
      </c>
      <c r="F196">
        <f>SUMIFS(internal_src_dst!$E:$E,internal_src_dst!$A:$A,$A196,internal_src_dst!$B:$B,$B196,internal_src_dst!$C:$C,$C196,internal_src_dst!$D:$D,$D196)</f>
        <v/>
      </c>
      <c r="G196">
        <f>IF(E196&gt;0,F196,"")</f>
        <v/>
      </c>
      <c r="H196">
        <f>IF(ROW(A196)&gt;$I$200,"",IFERROR(MATCH(ROW(A196)-1,$I$1:$I$200,1),0)+1)</f>
        <v/>
      </c>
      <c r="I196">
        <f>I195+IF(G196&lt;&gt;"",1,0)</f>
        <v/>
      </c>
    </row>
    <row r="197">
      <c r="A197" t="inlineStr">
        <is>
          <t>Akumulasi Penyusutan Mesin</t>
        </is>
      </c>
      <c r="B197" t="inlineStr">
        <is>
          <t>BCA-1234567890</t>
        </is>
      </c>
      <c r="C197" t="n">
        <v>7</v>
      </c>
      <c r="D197" t="n">
        <v>2025</v>
      </c>
      <c r="E197">
        <f>COUNTIFS(internal_src_dst!$A:$A,$A197,internal_src_dst!$B:$B,$B197,internal_src_dst!$C:$C,$C197,internal_src_dst!$D:$D,$D197)</f>
        <v/>
      </c>
      <c r="F197">
        <f>SUMIFS(internal_src_dst!$E:$E,internal_src_dst!$A:$A,$A197,internal_src_dst!$B:$B,$B197,internal_src_dst!$C:$C,$C197,internal_src_dst!$D:$D,$D197)</f>
        <v/>
      </c>
      <c r="G197">
        <f>IF(E197&gt;0,F197,"")</f>
        <v/>
      </c>
      <c r="H197">
        <f>IF(ROW(A197)&gt;$I$200,"",IFERROR(MATCH(ROW(A197)-1,$I$1:$I$200,1),0)+1)</f>
        <v/>
      </c>
      <c r="I197">
        <f>I196+IF(G197&lt;&gt;"",1,0)</f>
        <v/>
      </c>
    </row>
    <row r="198">
      <c r="A198" t="inlineStr">
        <is>
          <t>Cadangan Kerugian Piutang</t>
        </is>
      </c>
      <c r="B198" t="inlineStr">
        <is>
          <t>BCA-1234567890</t>
        </is>
      </c>
      <c r="C198" t="n">
        <v>7</v>
      </c>
      <c r="D198" t="n">
        <v>2025</v>
      </c>
      <c r="E198">
        <f>COUNTIFS(internal_src_dst!$A:$A,$A198,internal_src_dst!$B:$B,$B198,internal_src_dst!$C:$C,$C198,internal_src_dst!$D:$D,$D198)</f>
        <v/>
      </c>
      <c r="F198">
        <f>SUMIFS(internal_src_dst!$E:$E,internal_src_dst!$A:$A,$A198,internal_src_dst!$B:$B,$B198,internal_src_dst!$C:$C,$C198,internal_src_dst!$D:$D,$D198)</f>
        <v/>
      </c>
      <c r="G198">
        <f>IF(E198&gt;0,F198,"")</f>
        <v/>
      </c>
      <c r="H198">
        <f>IF(ROW(A198)&gt;$I$200,"",IFERROR(MATCH(ROW(A198)-1,$I$1:$I$200,1),0)+1)</f>
        <v/>
      </c>
      <c r="I198">
        <f>I197+IF(G198&lt;&gt;"",1,0)</f>
        <v/>
      </c>
    </row>
    <row r="199">
      <c r="A199" t="inlineStr">
        <is>
          <t>Pendapatan Diterima Dimuka</t>
        </is>
      </c>
      <c r="B199" t="inlineStr">
        <is>
          <t>BCA-1234567890</t>
        </is>
      </c>
      <c r="C199" t="n">
        <v>7</v>
      </c>
      <c r="D199" t="n">
        <v>2025</v>
      </c>
      <c r="E199">
        <f>COUNTIFS(internal_src_dst!$A:$A,$A199,internal_src_dst!$B:$B,$B199,internal_src_dst!$C:$C,$C199,internal_src_dst!$D:$D,$D199)</f>
        <v/>
      </c>
      <c r="F199">
        <f>SUMIFS(internal_src_dst!$E:$E,internal_src_dst!$A:$A,$A199,internal_src_dst!$B:$B,$B199,internal_src_dst!$C:$C,$C199,internal_src_dst!$D:$D,$D199)</f>
        <v/>
      </c>
      <c r="G199">
        <f>IF(E199&gt;0,F199,"")</f>
        <v/>
      </c>
      <c r="H199">
        <f>IF(ROW(A199)&gt;$I$200,"",IFERROR(MATCH(ROW(A199)-1,$I$1:$I$200,1),0)+1)</f>
        <v/>
      </c>
      <c r="I199">
        <f>I198+IF(G199&lt;&gt;"",1,0)</f>
        <v/>
      </c>
    </row>
    <row r="200">
      <c r="A200" t="inlineStr">
        <is>
          <t>Pendapatan Yang Ditangguhkan</t>
        </is>
      </c>
      <c r="B200" t="inlineStr">
        <is>
          <t>BCA-1234567890</t>
        </is>
      </c>
      <c r="C200" t="n">
        <v>7</v>
      </c>
      <c r="D200" t="n">
        <v>2025</v>
      </c>
      <c r="E200">
        <f>COUNTIFS(internal_src_dst!$A:$A,$A200,internal_src_dst!$B:$B,$B200,internal_src_dst!$C:$C,$C200,internal_src_dst!$D:$D,$D200)</f>
        <v/>
      </c>
      <c r="F200">
        <f>SUMIFS(internal_src_dst!$E:$E,internal_src_dst!$A:$A,$A200,internal_src_dst!$B:$B,$B200,internal_src_dst!$C:$C,$C200,internal_src_dst!$D:$D,$D200)</f>
        <v/>
      </c>
      <c r="G200">
        <f>IF(E200&gt;0,F200,"")</f>
        <v/>
      </c>
      <c r="H200">
        <f>IF(ROW(A200)&gt;$I$200,"",IFERROR(MATCH(ROW(A200)-1,$I$1:$I$200,1),0)+1)</f>
        <v/>
      </c>
      <c r="I200">
        <f>I199+IF(G200&lt;&gt;"",1,0)</f>
        <v/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200"/>
  <sheetViews>
    <sheetView workbookViewId="0">
      <selection activeCell="A1" sqref="A1"/>
    </sheetView>
  </sheetViews>
  <sheetFormatPr baseColWidth="8" defaultRowHeight="15"/>
  <sheetData>
    <row r="1">
      <c r="A1">
        <f>IFERROR(INDEX(internal_countifs!A:A,internal_countifs!H1),"")</f>
        <v/>
      </c>
      <c r="B1">
        <f>IFERROR(INDEX(internal_countifs!B:B,internal_countifs!H1),"")</f>
        <v/>
      </c>
      <c r="C1">
        <f>IFERROR(INDEX(internal_countifs!C:C,internal_countifs!H1),"")</f>
        <v/>
      </c>
      <c r="D1">
        <f>IFERROR(INDEX(internal_countifs!D:D,internal_countifs!H1),"")</f>
        <v/>
      </c>
      <c r="E1">
        <f>IFERROR(INDEX(internal_countifs!G:G,internal_countifs!H1),"")</f>
        <v/>
      </c>
    </row>
    <row r="2">
      <c r="A2">
        <f>IFERROR(INDEX(internal_countifs!A:A,internal_countifs!H2),"")</f>
        <v/>
      </c>
      <c r="B2">
        <f>IFERROR(INDEX(internal_countifs!B:B,internal_countifs!H2),"")</f>
        <v/>
      </c>
      <c r="C2">
        <f>IFERROR(INDEX(internal_countifs!C:C,internal_countifs!H2),"")</f>
        <v/>
      </c>
      <c r="D2">
        <f>IFERROR(INDEX(internal_countifs!D:D,internal_countifs!H2),"")</f>
        <v/>
      </c>
      <c r="E2">
        <f>IFERROR(INDEX(internal_countifs!G:G,internal_countifs!H2),"")</f>
        <v/>
      </c>
    </row>
    <row r="3">
      <c r="A3">
        <f>IFERROR(INDEX(internal_countifs!A:A,internal_countifs!H3),"")</f>
        <v/>
      </c>
      <c r="B3">
        <f>IFERROR(INDEX(internal_countifs!B:B,internal_countifs!H3),"")</f>
        <v/>
      </c>
      <c r="C3">
        <f>IFERROR(INDEX(internal_countifs!C:C,internal_countifs!H3),"")</f>
        <v/>
      </c>
      <c r="D3">
        <f>IFERROR(INDEX(internal_countifs!D:D,internal_countifs!H3),"")</f>
        <v/>
      </c>
      <c r="E3">
        <f>IFERROR(INDEX(internal_countifs!G:G,internal_countifs!H3),"")</f>
        <v/>
      </c>
    </row>
    <row r="4">
      <c r="A4">
        <f>IFERROR(INDEX(internal_countifs!A:A,internal_countifs!H4),"")</f>
        <v/>
      </c>
      <c r="B4">
        <f>IFERROR(INDEX(internal_countifs!B:B,internal_countifs!H4),"")</f>
        <v/>
      </c>
      <c r="C4">
        <f>IFERROR(INDEX(internal_countifs!C:C,internal_countifs!H4),"")</f>
        <v/>
      </c>
      <c r="D4">
        <f>IFERROR(INDEX(internal_countifs!D:D,internal_countifs!H4),"")</f>
        <v/>
      </c>
      <c r="E4">
        <f>IFERROR(INDEX(internal_countifs!G:G,internal_countifs!H4),"")</f>
        <v/>
      </c>
    </row>
    <row r="5">
      <c r="A5">
        <f>IFERROR(INDEX(internal_countifs!A:A,internal_countifs!H5),"")</f>
        <v/>
      </c>
      <c r="B5">
        <f>IFERROR(INDEX(internal_countifs!B:B,internal_countifs!H5),"")</f>
        <v/>
      </c>
      <c r="C5">
        <f>IFERROR(INDEX(internal_countifs!C:C,internal_countifs!H5),"")</f>
        <v/>
      </c>
      <c r="D5">
        <f>IFERROR(INDEX(internal_countifs!D:D,internal_countifs!H5),"")</f>
        <v/>
      </c>
      <c r="E5">
        <f>IFERROR(INDEX(internal_countifs!G:G,internal_countifs!H5),"")</f>
        <v/>
      </c>
    </row>
    <row r="6">
      <c r="A6">
        <f>IFERROR(INDEX(internal_countifs!A:A,internal_countifs!H6),"")</f>
        <v/>
      </c>
      <c r="B6">
        <f>IFERROR(INDEX(internal_countifs!B:B,internal_countifs!H6),"")</f>
        <v/>
      </c>
      <c r="C6">
        <f>IFERROR(INDEX(internal_countifs!C:C,internal_countifs!H6),"")</f>
        <v/>
      </c>
      <c r="D6">
        <f>IFERROR(INDEX(internal_countifs!D:D,internal_countifs!H6),"")</f>
        <v/>
      </c>
      <c r="E6">
        <f>IFERROR(INDEX(internal_countifs!G:G,internal_countifs!H6),"")</f>
        <v/>
      </c>
    </row>
    <row r="7">
      <c r="A7">
        <f>IFERROR(INDEX(internal_countifs!A:A,internal_countifs!H7),"")</f>
        <v/>
      </c>
      <c r="B7">
        <f>IFERROR(INDEX(internal_countifs!B:B,internal_countifs!H7),"")</f>
        <v/>
      </c>
      <c r="C7">
        <f>IFERROR(INDEX(internal_countifs!C:C,internal_countifs!H7),"")</f>
        <v/>
      </c>
      <c r="D7">
        <f>IFERROR(INDEX(internal_countifs!D:D,internal_countifs!H7),"")</f>
        <v/>
      </c>
      <c r="E7">
        <f>IFERROR(INDEX(internal_countifs!G:G,internal_countifs!H7),"")</f>
        <v/>
      </c>
    </row>
    <row r="8">
      <c r="A8">
        <f>IFERROR(INDEX(internal_countifs!A:A,internal_countifs!H8),"")</f>
        <v/>
      </c>
      <c r="B8">
        <f>IFERROR(INDEX(internal_countifs!B:B,internal_countifs!H8),"")</f>
        <v/>
      </c>
      <c r="C8">
        <f>IFERROR(INDEX(internal_countifs!C:C,internal_countifs!H8),"")</f>
        <v/>
      </c>
      <c r="D8">
        <f>IFERROR(INDEX(internal_countifs!D:D,internal_countifs!H8),"")</f>
        <v/>
      </c>
      <c r="E8">
        <f>IFERROR(INDEX(internal_countifs!G:G,internal_countifs!H8),"")</f>
        <v/>
      </c>
    </row>
    <row r="9">
      <c r="A9">
        <f>IFERROR(INDEX(internal_countifs!A:A,internal_countifs!H9),"")</f>
        <v/>
      </c>
      <c r="B9">
        <f>IFERROR(INDEX(internal_countifs!B:B,internal_countifs!H9),"")</f>
        <v/>
      </c>
      <c r="C9">
        <f>IFERROR(INDEX(internal_countifs!C:C,internal_countifs!H9),"")</f>
        <v/>
      </c>
      <c r="D9">
        <f>IFERROR(INDEX(internal_countifs!D:D,internal_countifs!H9),"")</f>
        <v/>
      </c>
      <c r="E9">
        <f>IFERROR(INDEX(internal_countifs!G:G,internal_countifs!H9),"")</f>
        <v/>
      </c>
    </row>
    <row r="10">
      <c r="A10">
        <f>IFERROR(INDEX(internal_countifs!A:A,internal_countifs!H10),"")</f>
        <v/>
      </c>
      <c r="B10">
        <f>IFERROR(INDEX(internal_countifs!B:B,internal_countifs!H10),"")</f>
        <v/>
      </c>
      <c r="C10">
        <f>IFERROR(INDEX(internal_countifs!C:C,internal_countifs!H10),"")</f>
        <v/>
      </c>
      <c r="D10">
        <f>IFERROR(INDEX(internal_countifs!D:D,internal_countifs!H10),"")</f>
        <v/>
      </c>
      <c r="E10">
        <f>IFERROR(INDEX(internal_countifs!G:G,internal_countifs!H10),"")</f>
        <v/>
      </c>
    </row>
    <row r="11">
      <c r="A11">
        <f>IFERROR(INDEX(internal_countifs!A:A,internal_countifs!H11),"")</f>
        <v/>
      </c>
      <c r="B11">
        <f>IFERROR(INDEX(internal_countifs!B:B,internal_countifs!H11),"")</f>
        <v/>
      </c>
      <c r="C11">
        <f>IFERROR(INDEX(internal_countifs!C:C,internal_countifs!H11),"")</f>
        <v/>
      </c>
      <c r="D11">
        <f>IFERROR(INDEX(internal_countifs!D:D,internal_countifs!H11),"")</f>
        <v/>
      </c>
      <c r="E11">
        <f>IFERROR(INDEX(internal_countifs!G:G,internal_countifs!H11),"")</f>
        <v/>
      </c>
    </row>
    <row r="12">
      <c r="A12">
        <f>IFERROR(INDEX(internal_countifs!A:A,internal_countifs!H12),"")</f>
        <v/>
      </c>
      <c r="B12">
        <f>IFERROR(INDEX(internal_countifs!B:B,internal_countifs!H12),"")</f>
        <v/>
      </c>
      <c r="C12">
        <f>IFERROR(INDEX(internal_countifs!C:C,internal_countifs!H12),"")</f>
        <v/>
      </c>
      <c r="D12">
        <f>IFERROR(INDEX(internal_countifs!D:D,internal_countifs!H12),"")</f>
        <v/>
      </c>
      <c r="E12">
        <f>IFERROR(INDEX(internal_countifs!G:G,internal_countifs!H12),"")</f>
        <v/>
      </c>
    </row>
    <row r="13">
      <c r="A13">
        <f>IFERROR(INDEX(internal_countifs!A:A,internal_countifs!H13),"")</f>
        <v/>
      </c>
      <c r="B13">
        <f>IFERROR(INDEX(internal_countifs!B:B,internal_countifs!H13),"")</f>
        <v/>
      </c>
      <c r="C13">
        <f>IFERROR(INDEX(internal_countifs!C:C,internal_countifs!H13),"")</f>
        <v/>
      </c>
      <c r="D13">
        <f>IFERROR(INDEX(internal_countifs!D:D,internal_countifs!H13),"")</f>
        <v/>
      </c>
      <c r="E13">
        <f>IFERROR(INDEX(internal_countifs!G:G,internal_countifs!H13),"")</f>
        <v/>
      </c>
    </row>
    <row r="14">
      <c r="A14">
        <f>IFERROR(INDEX(internal_countifs!A:A,internal_countifs!H14),"")</f>
        <v/>
      </c>
      <c r="B14">
        <f>IFERROR(INDEX(internal_countifs!B:B,internal_countifs!H14),"")</f>
        <v/>
      </c>
      <c r="C14">
        <f>IFERROR(INDEX(internal_countifs!C:C,internal_countifs!H14),"")</f>
        <v/>
      </c>
      <c r="D14">
        <f>IFERROR(INDEX(internal_countifs!D:D,internal_countifs!H14),"")</f>
        <v/>
      </c>
      <c r="E14">
        <f>IFERROR(INDEX(internal_countifs!G:G,internal_countifs!H14),"")</f>
        <v/>
      </c>
    </row>
    <row r="15">
      <c r="A15">
        <f>IFERROR(INDEX(internal_countifs!A:A,internal_countifs!H15),"")</f>
        <v/>
      </c>
      <c r="B15">
        <f>IFERROR(INDEX(internal_countifs!B:B,internal_countifs!H15),"")</f>
        <v/>
      </c>
      <c r="C15">
        <f>IFERROR(INDEX(internal_countifs!C:C,internal_countifs!H15),"")</f>
        <v/>
      </c>
      <c r="D15">
        <f>IFERROR(INDEX(internal_countifs!D:D,internal_countifs!H15),"")</f>
        <v/>
      </c>
      <c r="E15">
        <f>IFERROR(INDEX(internal_countifs!G:G,internal_countifs!H15),"")</f>
        <v/>
      </c>
    </row>
    <row r="16">
      <c r="A16">
        <f>IFERROR(INDEX(internal_countifs!A:A,internal_countifs!H16),"")</f>
        <v/>
      </c>
      <c r="B16">
        <f>IFERROR(INDEX(internal_countifs!B:B,internal_countifs!H16),"")</f>
        <v/>
      </c>
      <c r="C16">
        <f>IFERROR(INDEX(internal_countifs!C:C,internal_countifs!H16),"")</f>
        <v/>
      </c>
      <c r="D16">
        <f>IFERROR(INDEX(internal_countifs!D:D,internal_countifs!H16),"")</f>
        <v/>
      </c>
      <c r="E16">
        <f>IFERROR(INDEX(internal_countifs!G:G,internal_countifs!H16),"")</f>
        <v/>
      </c>
    </row>
    <row r="17">
      <c r="A17">
        <f>IFERROR(INDEX(internal_countifs!A:A,internal_countifs!H17),"")</f>
        <v/>
      </c>
      <c r="B17">
        <f>IFERROR(INDEX(internal_countifs!B:B,internal_countifs!H17),"")</f>
        <v/>
      </c>
      <c r="C17">
        <f>IFERROR(INDEX(internal_countifs!C:C,internal_countifs!H17),"")</f>
        <v/>
      </c>
      <c r="D17">
        <f>IFERROR(INDEX(internal_countifs!D:D,internal_countifs!H17),"")</f>
        <v/>
      </c>
      <c r="E17">
        <f>IFERROR(INDEX(internal_countifs!G:G,internal_countifs!H17),"")</f>
        <v/>
      </c>
    </row>
    <row r="18">
      <c r="A18">
        <f>IFERROR(INDEX(internal_countifs!A:A,internal_countifs!H18),"")</f>
        <v/>
      </c>
      <c r="B18">
        <f>IFERROR(INDEX(internal_countifs!B:B,internal_countifs!H18),"")</f>
        <v/>
      </c>
      <c r="C18">
        <f>IFERROR(INDEX(internal_countifs!C:C,internal_countifs!H18),"")</f>
        <v/>
      </c>
      <c r="D18">
        <f>IFERROR(INDEX(internal_countifs!D:D,internal_countifs!H18),"")</f>
        <v/>
      </c>
      <c r="E18">
        <f>IFERROR(INDEX(internal_countifs!G:G,internal_countifs!H18),"")</f>
        <v/>
      </c>
    </row>
    <row r="19">
      <c r="A19">
        <f>IFERROR(INDEX(internal_countifs!A:A,internal_countifs!H19),"")</f>
        <v/>
      </c>
      <c r="B19">
        <f>IFERROR(INDEX(internal_countifs!B:B,internal_countifs!H19),"")</f>
        <v/>
      </c>
      <c r="C19">
        <f>IFERROR(INDEX(internal_countifs!C:C,internal_countifs!H19),"")</f>
        <v/>
      </c>
      <c r="D19">
        <f>IFERROR(INDEX(internal_countifs!D:D,internal_countifs!H19),"")</f>
        <v/>
      </c>
      <c r="E19">
        <f>IFERROR(INDEX(internal_countifs!G:G,internal_countifs!H19),"")</f>
        <v/>
      </c>
    </row>
    <row r="20">
      <c r="A20">
        <f>IFERROR(INDEX(internal_countifs!A:A,internal_countifs!H20),"")</f>
        <v/>
      </c>
      <c r="B20">
        <f>IFERROR(INDEX(internal_countifs!B:B,internal_countifs!H20),"")</f>
        <v/>
      </c>
      <c r="C20">
        <f>IFERROR(INDEX(internal_countifs!C:C,internal_countifs!H20),"")</f>
        <v/>
      </c>
      <c r="D20">
        <f>IFERROR(INDEX(internal_countifs!D:D,internal_countifs!H20),"")</f>
        <v/>
      </c>
      <c r="E20">
        <f>IFERROR(INDEX(internal_countifs!G:G,internal_countifs!H20),"")</f>
        <v/>
      </c>
    </row>
    <row r="21">
      <c r="A21">
        <f>IFERROR(INDEX(internal_countifs!A:A,internal_countifs!H21),"")</f>
        <v/>
      </c>
      <c r="B21">
        <f>IFERROR(INDEX(internal_countifs!B:B,internal_countifs!H21),"")</f>
        <v/>
      </c>
      <c r="C21">
        <f>IFERROR(INDEX(internal_countifs!C:C,internal_countifs!H21),"")</f>
        <v/>
      </c>
      <c r="D21">
        <f>IFERROR(INDEX(internal_countifs!D:D,internal_countifs!H21),"")</f>
        <v/>
      </c>
      <c r="E21">
        <f>IFERROR(INDEX(internal_countifs!G:G,internal_countifs!H21),"")</f>
        <v/>
      </c>
    </row>
    <row r="22">
      <c r="A22">
        <f>IFERROR(INDEX(internal_countifs!A:A,internal_countifs!H22),"")</f>
        <v/>
      </c>
      <c r="B22">
        <f>IFERROR(INDEX(internal_countifs!B:B,internal_countifs!H22),"")</f>
        <v/>
      </c>
      <c r="C22">
        <f>IFERROR(INDEX(internal_countifs!C:C,internal_countifs!H22),"")</f>
        <v/>
      </c>
      <c r="D22">
        <f>IFERROR(INDEX(internal_countifs!D:D,internal_countifs!H22),"")</f>
        <v/>
      </c>
      <c r="E22">
        <f>IFERROR(INDEX(internal_countifs!G:G,internal_countifs!H22),"")</f>
        <v/>
      </c>
    </row>
    <row r="23">
      <c r="A23">
        <f>IFERROR(INDEX(internal_countifs!A:A,internal_countifs!H23),"")</f>
        <v/>
      </c>
      <c r="B23">
        <f>IFERROR(INDEX(internal_countifs!B:B,internal_countifs!H23),"")</f>
        <v/>
      </c>
      <c r="C23">
        <f>IFERROR(INDEX(internal_countifs!C:C,internal_countifs!H23),"")</f>
        <v/>
      </c>
      <c r="D23">
        <f>IFERROR(INDEX(internal_countifs!D:D,internal_countifs!H23),"")</f>
        <v/>
      </c>
      <c r="E23">
        <f>IFERROR(INDEX(internal_countifs!G:G,internal_countifs!H23),"")</f>
        <v/>
      </c>
    </row>
    <row r="24">
      <c r="A24">
        <f>IFERROR(INDEX(internal_countifs!A:A,internal_countifs!H24),"")</f>
        <v/>
      </c>
      <c r="B24">
        <f>IFERROR(INDEX(internal_countifs!B:B,internal_countifs!H24),"")</f>
        <v/>
      </c>
      <c r="C24">
        <f>IFERROR(INDEX(internal_countifs!C:C,internal_countifs!H24),"")</f>
        <v/>
      </c>
      <c r="D24">
        <f>IFERROR(INDEX(internal_countifs!D:D,internal_countifs!H24),"")</f>
        <v/>
      </c>
      <c r="E24">
        <f>IFERROR(INDEX(internal_countifs!G:G,internal_countifs!H24),"")</f>
        <v/>
      </c>
    </row>
    <row r="25">
      <c r="A25">
        <f>IFERROR(INDEX(internal_countifs!A:A,internal_countifs!H25),"")</f>
        <v/>
      </c>
      <c r="B25">
        <f>IFERROR(INDEX(internal_countifs!B:B,internal_countifs!H25),"")</f>
        <v/>
      </c>
      <c r="C25">
        <f>IFERROR(INDEX(internal_countifs!C:C,internal_countifs!H25),"")</f>
        <v/>
      </c>
      <c r="D25">
        <f>IFERROR(INDEX(internal_countifs!D:D,internal_countifs!H25),"")</f>
        <v/>
      </c>
      <c r="E25">
        <f>IFERROR(INDEX(internal_countifs!G:G,internal_countifs!H25),"")</f>
        <v/>
      </c>
    </row>
    <row r="26">
      <c r="A26">
        <f>IFERROR(INDEX(internal_countifs!A:A,internal_countifs!H26),"")</f>
        <v/>
      </c>
      <c r="B26">
        <f>IFERROR(INDEX(internal_countifs!B:B,internal_countifs!H26),"")</f>
        <v/>
      </c>
      <c r="C26">
        <f>IFERROR(INDEX(internal_countifs!C:C,internal_countifs!H26),"")</f>
        <v/>
      </c>
      <c r="D26">
        <f>IFERROR(INDEX(internal_countifs!D:D,internal_countifs!H26),"")</f>
        <v/>
      </c>
      <c r="E26">
        <f>IFERROR(INDEX(internal_countifs!G:G,internal_countifs!H26),"")</f>
        <v/>
      </c>
    </row>
    <row r="27">
      <c r="A27">
        <f>IFERROR(INDEX(internal_countifs!A:A,internal_countifs!H27),"")</f>
        <v/>
      </c>
      <c r="B27">
        <f>IFERROR(INDEX(internal_countifs!B:B,internal_countifs!H27),"")</f>
        <v/>
      </c>
      <c r="C27">
        <f>IFERROR(INDEX(internal_countifs!C:C,internal_countifs!H27),"")</f>
        <v/>
      </c>
      <c r="D27">
        <f>IFERROR(INDEX(internal_countifs!D:D,internal_countifs!H27),"")</f>
        <v/>
      </c>
      <c r="E27">
        <f>IFERROR(INDEX(internal_countifs!G:G,internal_countifs!H27),"")</f>
        <v/>
      </c>
    </row>
    <row r="28">
      <c r="A28">
        <f>IFERROR(INDEX(internal_countifs!A:A,internal_countifs!H28),"")</f>
        <v/>
      </c>
      <c r="B28">
        <f>IFERROR(INDEX(internal_countifs!B:B,internal_countifs!H28),"")</f>
        <v/>
      </c>
      <c r="C28">
        <f>IFERROR(INDEX(internal_countifs!C:C,internal_countifs!H28),"")</f>
        <v/>
      </c>
      <c r="D28">
        <f>IFERROR(INDEX(internal_countifs!D:D,internal_countifs!H28),"")</f>
        <v/>
      </c>
      <c r="E28">
        <f>IFERROR(INDEX(internal_countifs!G:G,internal_countifs!H28),"")</f>
        <v/>
      </c>
    </row>
    <row r="29">
      <c r="A29">
        <f>IFERROR(INDEX(internal_countifs!A:A,internal_countifs!H29),"")</f>
        <v/>
      </c>
      <c r="B29">
        <f>IFERROR(INDEX(internal_countifs!B:B,internal_countifs!H29),"")</f>
        <v/>
      </c>
      <c r="C29">
        <f>IFERROR(INDEX(internal_countifs!C:C,internal_countifs!H29),"")</f>
        <v/>
      </c>
      <c r="D29">
        <f>IFERROR(INDEX(internal_countifs!D:D,internal_countifs!H29),"")</f>
        <v/>
      </c>
      <c r="E29">
        <f>IFERROR(INDEX(internal_countifs!G:G,internal_countifs!H29),"")</f>
        <v/>
      </c>
    </row>
    <row r="30">
      <c r="A30">
        <f>IFERROR(INDEX(internal_countifs!A:A,internal_countifs!H30),"")</f>
        <v/>
      </c>
      <c r="B30">
        <f>IFERROR(INDEX(internal_countifs!B:B,internal_countifs!H30),"")</f>
        <v/>
      </c>
      <c r="C30">
        <f>IFERROR(INDEX(internal_countifs!C:C,internal_countifs!H30),"")</f>
        <v/>
      </c>
      <c r="D30">
        <f>IFERROR(INDEX(internal_countifs!D:D,internal_countifs!H30),"")</f>
        <v/>
      </c>
      <c r="E30">
        <f>IFERROR(INDEX(internal_countifs!G:G,internal_countifs!H30),"")</f>
        <v/>
      </c>
    </row>
    <row r="31">
      <c r="A31">
        <f>IFERROR(INDEX(internal_countifs!A:A,internal_countifs!H31),"")</f>
        <v/>
      </c>
      <c r="B31">
        <f>IFERROR(INDEX(internal_countifs!B:B,internal_countifs!H31),"")</f>
        <v/>
      </c>
      <c r="C31">
        <f>IFERROR(INDEX(internal_countifs!C:C,internal_countifs!H31),"")</f>
        <v/>
      </c>
      <c r="D31">
        <f>IFERROR(INDEX(internal_countifs!D:D,internal_countifs!H31),"")</f>
        <v/>
      </c>
      <c r="E31">
        <f>IFERROR(INDEX(internal_countifs!G:G,internal_countifs!H31),"")</f>
        <v/>
      </c>
    </row>
    <row r="32">
      <c r="A32">
        <f>IFERROR(INDEX(internal_countifs!A:A,internal_countifs!H32),"")</f>
        <v/>
      </c>
      <c r="B32">
        <f>IFERROR(INDEX(internal_countifs!B:B,internal_countifs!H32),"")</f>
        <v/>
      </c>
      <c r="C32">
        <f>IFERROR(INDEX(internal_countifs!C:C,internal_countifs!H32),"")</f>
        <v/>
      </c>
      <c r="D32">
        <f>IFERROR(INDEX(internal_countifs!D:D,internal_countifs!H32),"")</f>
        <v/>
      </c>
      <c r="E32">
        <f>IFERROR(INDEX(internal_countifs!G:G,internal_countifs!H32),"")</f>
        <v/>
      </c>
    </row>
    <row r="33">
      <c r="A33">
        <f>IFERROR(INDEX(internal_countifs!A:A,internal_countifs!H33),"")</f>
        <v/>
      </c>
      <c r="B33">
        <f>IFERROR(INDEX(internal_countifs!B:B,internal_countifs!H33),"")</f>
        <v/>
      </c>
      <c r="C33">
        <f>IFERROR(INDEX(internal_countifs!C:C,internal_countifs!H33),"")</f>
        <v/>
      </c>
      <c r="D33">
        <f>IFERROR(INDEX(internal_countifs!D:D,internal_countifs!H33),"")</f>
        <v/>
      </c>
      <c r="E33">
        <f>IFERROR(INDEX(internal_countifs!G:G,internal_countifs!H33),"")</f>
        <v/>
      </c>
    </row>
    <row r="34">
      <c r="A34">
        <f>IFERROR(INDEX(internal_countifs!A:A,internal_countifs!H34),"")</f>
        <v/>
      </c>
      <c r="B34">
        <f>IFERROR(INDEX(internal_countifs!B:B,internal_countifs!H34),"")</f>
        <v/>
      </c>
      <c r="C34">
        <f>IFERROR(INDEX(internal_countifs!C:C,internal_countifs!H34),"")</f>
        <v/>
      </c>
      <c r="D34">
        <f>IFERROR(INDEX(internal_countifs!D:D,internal_countifs!H34),"")</f>
        <v/>
      </c>
      <c r="E34">
        <f>IFERROR(INDEX(internal_countifs!G:G,internal_countifs!H34),"")</f>
        <v/>
      </c>
    </row>
    <row r="35">
      <c r="A35">
        <f>IFERROR(INDEX(internal_countifs!A:A,internal_countifs!H35),"")</f>
        <v/>
      </c>
      <c r="B35">
        <f>IFERROR(INDEX(internal_countifs!B:B,internal_countifs!H35),"")</f>
        <v/>
      </c>
      <c r="C35">
        <f>IFERROR(INDEX(internal_countifs!C:C,internal_countifs!H35),"")</f>
        <v/>
      </c>
      <c r="D35">
        <f>IFERROR(INDEX(internal_countifs!D:D,internal_countifs!H35),"")</f>
        <v/>
      </c>
      <c r="E35">
        <f>IFERROR(INDEX(internal_countifs!G:G,internal_countifs!H35),"")</f>
        <v/>
      </c>
    </row>
    <row r="36">
      <c r="A36">
        <f>IFERROR(INDEX(internal_countifs!A:A,internal_countifs!H36),"")</f>
        <v/>
      </c>
      <c r="B36">
        <f>IFERROR(INDEX(internal_countifs!B:B,internal_countifs!H36),"")</f>
        <v/>
      </c>
      <c r="C36">
        <f>IFERROR(INDEX(internal_countifs!C:C,internal_countifs!H36),"")</f>
        <v/>
      </c>
      <c r="D36">
        <f>IFERROR(INDEX(internal_countifs!D:D,internal_countifs!H36),"")</f>
        <v/>
      </c>
      <c r="E36">
        <f>IFERROR(INDEX(internal_countifs!G:G,internal_countifs!H36),"")</f>
        <v/>
      </c>
    </row>
    <row r="37">
      <c r="A37">
        <f>IFERROR(INDEX(internal_countifs!A:A,internal_countifs!H37),"")</f>
        <v/>
      </c>
      <c r="B37">
        <f>IFERROR(INDEX(internal_countifs!B:B,internal_countifs!H37),"")</f>
        <v/>
      </c>
      <c r="C37">
        <f>IFERROR(INDEX(internal_countifs!C:C,internal_countifs!H37),"")</f>
        <v/>
      </c>
      <c r="D37">
        <f>IFERROR(INDEX(internal_countifs!D:D,internal_countifs!H37),"")</f>
        <v/>
      </c>
      <c r="E37">
        <f>IFERROR(INDEX(internal_countifs!G:G,internal_countifs!H37),"")</f>
        <v/>
      </c>
    </row>
    <row r="38">
      <c r="A38">
        <f>IFERROR(INDEX(internal_countifs!A:A,internal_countifs!H38),"")</f>
        <v/>
      </c>
      <c r="B38">
        <f>IFERROR(INDEX(internal_countifs!B:B,internal_countifs!H38),"")</f>
        <v/>
      </c>
      <c r="C38">
        <f>IFERROR(INDEX(internal_countifs!C:C,internal_countifs!H38),"")</f>
        <v/>
      </c>
      <c r="D38">
        <f>IFERROR(INDEX(internal_countifs!D:D,internal_countifs!H38),"")</f>
        <v/>
      </c>
      <c r="E38">
        <f>IFERROR(INDEX(internal_countifs!G:G,internal_countifs!H38),"")</f>
        <v/>
      </c>
    </row>
    <row r="39">
      <c r="A39">
        <f>IFERROR(INDEX(internal_countifs!A:A,internal_countifs!H39),"")</f>
        <v/>
      </c>
      <c r="B39">
        <f>IFERROR(INDEX(internal_countifs!B:B,internal_countifs!H39),"")</f>
        <v/>
      </c>
      <c r="C39">
        <f>IFERROR(INDEX(internal_countifs!C:C,internal_countifs!H39),"")</f>
        <v/>
      </c>
      <c r="D39">
        <f>IFERROR(INDEX(internal_countifs!D:D,internal_countifs!H39),"")</f>
        <v/>
      </c>
      <c r="E39">
        <f>IFERROR(INDEX(internal_countifs!G:G,internal_countifs!H39),"")</f>
        <v/>
      </c>
    </row>
    <row r="40">
      <c r="A40">
        <f>IFERROR(INDEX(internal_countifs!A:A,internal_countifs!H40),"")</f>
        <v/>
      </c>
      <c r="B40">
        <f>IFERROR(INDEX(internal_countifs!B:B,internal_countifs!H40),"")</f>
        <v/>
      </c>
      <c r="C40">
        <f>IFERROR(INDEX(internal_countifs!C:C,internal_countifs!H40),"")</f>
        <v/>
      </c>
      <c r="D40">
        <f>IFERROR(INDEX(internal_countifs!D:D,internal_countifs!H40),"")</f>
        <v/>
      </c>
      <c r="E40">
        <f>IFERROR(INDEX(internal_countifs!G:G,internal_countifs!H40),"")</f>
        <v/>
      </c>
    </row>
    <row r="41">
      <c r="A41">
        <f>IFERROR(INDEX(internal_countifs!A:A,internal_countifs!H41),"")</f>
        <v/>
      </c>
      <c r="B41">
        <f>IFERROR(INDEX(internal_countifs!B:B,internal_countifs!H41),"")</f>
        <v/>
      </c>
      <c r="C41">
        <f>IFERROR(INDEX(internal_countifs!C:C,internal_countifs!H41),"")</f>
        <v/>
      </c>
      <c r="D41">
        <f>IFERROR(INDEX(internal_countifs!D:D,internal_countifs!H41),"")</f>
        <v/>
      </c>
      <c r="E41">
        <f>IFERROR(INDEX(internal_countifs!G:G,internal_countifs!H41),"")</f>
        <v/>
      </c>
    </row>
    <row r="42">
      <c r="A42">
        <f>IFERROR(INDEX(internal_countifs!A:A,internal_countifs!H42),"")</f>
        <v/>
      </c>
      <c r="B42">
        <f>IFERROR(INDEX(internal_countifs!B:B,internal_countifs!H42),"")</f>
        <v/>
      </c>
      <c r="C42">
        <f>IFERROR(INDEX(internal_countifs!C:C,internal_countifs!H42),"")</f>
        <v/>
      </c>
      <c r="D42">
        <f>IFERROR(INDEX(internal_countifs!D:D,internal_countifs!H42),"")</f>
        <v/>
      </c>
      <c r="E42">
        <f>IFERROR(INDEX(internal_countifs!G:G,internal_countifs!H42),"")</f>
        <v/>
      </c>
    </row>
    <row r="43">
      <c r="A43">
        <f>IFERROR(INDEX(internal_countifs!A:A,internal_countifs!H43),"")</f>
        <v/>
      </c>
      <c r="B43">
        <f>IFERROR(INDEX(internal_countifs!B:B,internal_countifs!H43),"")</f>
        <v/>
      </c>
      <c r="C43">
        <f>IFERROR(INDEX(internal_countifs!C:C,internal_countifs!H43),"")</f>
        <v/>
      </c>
      <c r="D43">
        <f>IFERROR(INDEX(internal_countifs!D:D,internal_countifs!H43),"")</f>
        <v/>
      </c>
      <c r="E43">
        <f>IFERROR(INDEX(internal_countifs!G:G,internal_countifs!H43),"")</f>
        <v/>
      </c>
    </row>
    <row r="44">
      <c r="A44">
        <f>IFERROR(INDEX(internal_countifs!A:A,internal_countifs!H44),"")</f>
        <v/>
      </c>
      <c r="B44">
        <f>IFERROR(INDEX(internal_countifs!B:B,internal_countifs!H44),"")</f>
        <v/>
      </c>
      <c r="C44">
        <f>IFERROR(INDEX(internal_countifs!C:C,internal_countifs!H44),"")</f>
        <v/>
      </c>
      <c r="D44">
        <f>IFERROR(INDEX(internal_countifs!D:D,internal_countifs!H44),"")</f>
        <v/>
      </c>
      <c r="E44">
        <f>IFERROR(INDEX(internal_countifs!G:G,internal_countifs!H44),"")</f>
        <v/>
      </c>
    </row>
    <row r="45">
      <c r="A45">
        <f>IFERROR(INDEX(internal_countifs!A:A,internal_countifs!H45),"")</f>
        <v/>
      </c>
      <c r="B45">
        <f>IFERROR(INDEX(internal_countifs!B:B,internal_countifs!H45),"")</f>
        <v/>
      </c>
      <c r="C45">
        <f>IFERROR(INDEX(internal_countifs!C:C,internal_countifs!H45),"")</f>
        <v/>
      </c>
      <c r="D45">
        <f>IFERROR(INDEX(internal_countifs!D:D,internal_countifs!H45),"")</f>
        <v/>
      </c>
      <c r="E45">
        <f>IFERROR(INDEX(internal_countifs!G:G,internal_countifs!H45),"")</f>
        <v/>
      </c>
    </row>
    <row r="46">
      <c r="A46">
        <f>IFERROR(INDEX(internal_countifs!A:A,internal_countifs!H46),"")</f>
        <v/>
      </c>
      <c r="B46">
        <f>IFERROR(INDEX(internal_countifs!B:B,internal_countifs!H46),"")</f>
        <v/>
      </c>
      <c r="C46">
        <f>IFERROR(INDEX(internal_countifs!C:C,internal_countifs!H46),"")</f>
        <v/>
      </c>
      <c r="D46">
        <f>IFERROR(INDEX(internal_countifs!D:D,internal_countifs!H46),"")</f>
        <v/>
      </c>
      <c r="E46">
        <f>IFERROR(INDEX(internal_countifs!G:G,internal_countifs!H46),"")</f>
        <v/>
      </c>
    </row>
    <row r="47">
      <c r="A47">
        <f>IFERROR(INDEX(internal_countifs!A:A,internal_countifs!H47),"")</f>
        <v/>
      </c>
      <c r="B47">
        <f>IFERROR(INDEX(internal_countifs!B:B,internal_countifs!H47),"")</f>
        <v/>
      </c>
      <c r="C47">
        <f>IFERROR(INDEX(internal_countifs!C:C,internal_countifs!H47),"")</f>
        <v/>
      </c>
      <c r="D47">
        <f>IFERROR(INDEX(internal_countifs!D:D,internal_countifs!H47),"")</f>
        <v/>
      </c>
      <c r="E47">
        <f>IFERROR(INDEX(internal_countifs!G:G,internal_countifs!H47),"")</f>
        <v/>
      </c>
    </row>
    <row r="48">
      <c r="A48">
        <f>IFERROR(INDEX(internal_countifs!A:A,internal_countifs!H48),"")</f>
        <v/>
      </c>
      <c r="B48">
        <f>IFERROR(INDEX(internal_countifs!B:B,internal_countifs!H48),"")</f>
        <v/>
      </c>
      <c r="C48">
        <f>IFERROR(INDEX(internal_countifs!C:C,internal_countifs!H48),"")</f>
        <v/>
      </c>
      <c r="D48">
        <f>IFERROR(INDEX(internal_countifs!D:D,internal_countifs!H48),"")</f>
        <v/>
      </c>
      <c r="E48">
        <f>IFERROR(INDEX(internal_countifs!G:G,internal_countifs!H48),"")</f>
        <v/>
      </c>
    </row>
    <row r="49">
      <c r="A49">
        <f>IFERROR(INDEX(internal_countifs!A:A,internal_countifs!H49),"")</f>
        <v/>
      </c>
      <c r="B49">
        <f>IFERROR(INDEX(internal_countifs!B:B,internal_countifs!H49),"")</f>
        <v/>
      </c>
      <c r="C49">
        <f>IFERROR(INDEX(internal_countifs!C:C,internal_countifs!H49),"")</f>
        <v/>
      </c>
      <c r="D49">
        <f>IFERROR(INDEX(internal_countifs!D:D,internal_countifs!H49),"")</f>
        <v/>
      </c>
      <c r="E49">
        <f>IFERROR(INDEX(internal_countifs!G:G,internal_countifs!H49),"")</f>
        <v/>
      </c>
    </row>
    <row r="50">
      <c r="A50">
        <f>IFERROR(INDEX(internal_countifs!A:A,internal_countifs!H50),"")</f>
        <v/>
      </c>
      <c r="B50">
        <f>IFERROR(INDEX(internal_countifs!B:B,internal_countifs!H50),"")</f>
        <v/>
      </c>
      <c r="C50">
        <f>IFERROR(INDEX(internal_countifs!C:C,internal_countifs!H50),"")</f>
        <v/>
      </c>
      <c r="D50">
        <f>IFERROR(INDEX(internal_countifs!D:D,internal_countifs!H50),"")</f>
        <v/>
      </c>
      <c r="E50">
        <f>IFERROR(INDEX(internal_countifs!G:G,internal_countifs!H50),"")</f>
        <v/>
      </c>
    </row>
    <row r="51">
      <c r="A51">
        <f>IFERROR(INDEX(internal_countifs!A:A,internal_countifs!H51),"")</f>
        <v/>
      </c>
      <c r="B51">
        <f>IFERROR(INDEX(internal_countifs!B:B,internal_countifs!H51),"")</f>
        <v/>
      </c>
      <c r="C51">
        <f>IFERROR(INDEX(internal_countifs!C:C,internal_countifs!H51),"")</f>
        <v/>
      </c>
      <c r="D51">
        <f>IFERROR(INDEX(internal_countifs!D:D,internal_countifs!H51),"")</f>
        <v/>
      </c>
      <c r="E51">
        <f>IFERROR(INDEX(internal_countifs!G:G,internal_countifs!H51),"")</f>
        <v/>
      </c>
    </row>
    <row r="52">
      <c r="A52">
        <f>IFERROR(INDEX(internal_countifs!A:A,internal_countifs!H52),"")</f>
        <v/>
      </c>
      <c r="B52">
        <f>IFERROR(INDEX(internal_countifs!B:B,internal_countifs!H52),"")</f>
        <v/>
      </c>
      <c r="C52">
        <f>IFERROR(INDEX(internal_countifs!C:C,internal_countifs!H52),"")</f>
        <v/>
      </c>
      <c r="D52">
        <f>IFERROR(INDEX(internal_countifs!D:D,internal_countifs!H52),"")</f>
        <v/>
      </c>
      <c r="E52">
        <f>IFERROR(INDEX(internal_countifs!G:G,internal_countifs!H52),"")</f>
        <v/>
      </c>
    </row>
    <row r="53">
      <c r="A53">
        <f>IFERROR(INDEX(internal_countifs!A:A,internal_countifs!H53),"")</f>
        <v/>
      </c>
      <c r="B53">
        <f>IFERROR(INDEX(internal_countifs!B:B,internal_countifs!H53),"")</f>
        <v/>
      </c>
      <c r="C53">
        <f>IFERROR(INDEX(internal_countifs!C:C,internal_countifs!H53),"")</f>
        <v/>
      </c>
      <c r="D53">
        <f>IFERROR(INDEX(internal_countifs!D:D,internal_countifs!H53),"")</f>
        <v/>
      </c>
      <c r="E53">
        <f>IFERROR(INDEX(internal_countifs!G:G,internal_countifs!H53),"")</f>
        <v/>
      </c>
    </row>
    <row r="54">
      <c r="A54">
        <f>IFERROR(INDEX(internal_countifs!A:A,internal_countifs!H54),"")</f>
        <v/>
      </c>
      <c r="B54">
        <f>IFERROR(INDEX(internal_countifs!B:B,internal_countifs!H54),"")</f>
        <v/>
      </c>
      <c r="C54">
        <f>IFERROR(INDEX(internal_countifs!C:C,internal_countifs!H54),"")</f>
        <v/>
      </c>
      <c r="D54">
        <f>IFERROR(INDEX(internal_countifs!D:D,internal_countifs!H54),"")</f>
        <v/>
      </c>
      <c r="E54">
        <f>IFERROR(INDEX(internal_countifs!G:G,internal_countifs!H54),"")</f>
        <v/>
      </c>
    </row>
    <row r="55">
      <c r="A55">
        <f>IFERROR(INDEX(internal_countifs!A:A,internal_countifs!H55),"")</f>
        <v/>
      </c>
      <c r="B55">
        <f>IFERROR(INDEX(internal_countifs!B:B,internal_countifs!H55),"")</f>
        <v/>
      </c>
      <c r="C55">
        <f>IFERROR(INDEX(internal_countifs!C:C,internal_countifs!H55),"")</f>
        <v/>
      </c>
      <c r="D55">
        <f>IFERROR(INDEX(internal_countifs!D:D,internal_countifs!H55),"")</f>
        <v/>
      </c>
      <c r="E55">
        <f>IFERROR(INDEX(internal_countifs!G:G,internal_countifs!H55),"")</f>
        <v/>
      </c>
    </row>
    <row r="56">
      <c r="A56">
        <f>IFERROR(INDEX(internal_countifs!A:A,internal_countifs!H56),"")</f>
        <v/>
      </c>
      <c r="B56">
        <f>IFERROR(INDEX(internal_countifs!B:B,internal_countifs!H56),"")</f>
        <v/>
      </c>
      <c r="C56">
        <f>IFERROR(INDEX(internal_countifs!C:C,internal_countifs!H56),"")</f>
        <v/>
      </c>
      <c r="D56">
        <f>IFERROR(INDEX(internal_countifs!D:D,internal_countifs!H56),"")</f>
        <v/>
      </c>
      <c r="E56">
        <f>IFERROR(INDEX(internal_countifs!G:G,internal_countifs!H56),"")</f>
        <v/>
      </c>
    </row>
    <row r="57">
      <c r="A57">
        <f>IFERROR(INDEX(internal_countifs!A:A,internal_countifs!H57),"")</f>
        <v/>
      </c>
      <c r="B57">
        <f>IFERROR(INDEX(internal_countifs!B:B,internal_countifs!H57),"")</f>
        <v/>
      </c>
      <c r="C57">
        <f>IFERROR(INDEX(internal_countifs!C:C,internal_countifs!H57),"")</f>
        <v/>
      </c>
      <c r="D57">
        <f>IFERROR(INDEX(internal_countifs!D:D,internal_countifs!H57),"")</f>
        <v/>
      </c>
      <c r="E57">
        <f>IFERROR(INDEX(internal_countifs!G:G,internal_countifs!H57),"")</f>
        <v/>
      </c>
    </row>
    <row r="58">
      <c r="A58">
        <f>IFERROR(INDEX(internal_countifs!A:A,internal_countifs!H58),"")</f>
        <v/>
      </c>
      <c r="B58">
        <f>IFERROR(INDEX(internal_countifs!B:B,internal_countifs!H58),"")</f>
        <v/>
      </c>
      <c r="C58">
        <f>IFERROR(INDEX(internal_countifs!C:C,internal_countifs!H58),"")</f>
        <v/>
      </c>
      <c r="D58">
        <f>IFERROR(INDEX(internal_countifs!D:D,internal_countifs!H58),"")</f>
        <v/>
      </c>
      <c r="E58">
        <f>IFERROR(INDEX(internal_countifs!G:G,internal_countifs!H58),"")</f>
        <v/>
      </c>
    </row>
    <row r="59">
      <c r="A59">
        <f>IFERROR(INDEX(internal_countifs!A:A,internal_countifs!H59),"")</f>
        <v/>
      </c>
      <c r="B59">
        <f>IFERROR(INDEX(internal_countifs!B:B,internal_countifs!H59),"")</f>
        <v/>
      </c>
      <c r="C59">
        <f>IFERROR(INDEX(internal_countifs!C:C,internal_countifs!H59),"")</f>
        <v/>
      </c>
      <c r="D59">
        <f>IFERROR(INDEX(internal_countifs!D:D,internal_countifs!H59),"")</f>
        <v/>
      </c>
      <c r="E59">
        <f>IFERROR(INDEX(internal_countifs!G:G,internal_countifs!H59),"")</f>
        <v/>
      </c>
    </row>
    <row r="60">
      <c r="A60">
        <f>IFERROR(INDEX(internal_countifs!A:A,internal_countifs!H60),"")</f>
        <v/>
      </c>
      <c r="B60">
        <f>IFERROR(INDEX(internal_countifs!B:B,internal_countifs!H60),"")</f>
        <v/>
      </c>
      <c r="C60">
        <f>IFERROR(INDEX(internal_countifs!C:C,internal_countifs!H60),"")</f>
        <v/>
      </c>
      <c r="D60">
        <f>IFERROR(INDEX(internal_countifs!D:D,internal_countifs!H60),"")</f>
        <v/>
      </c>
      <c r="E60">
        <f>IFERROR(INDEX(internal_countifs!G:G,internal_countifs!H60),"")</f>
        <v/>
      </c>
    </row>
    <row r="61">
      <c r="A61">
        <f>IFERROR(INDEX(internal_countifs!A:A,internal_countifs!H61),"")</f>
        <v/>
      </c>
      <c r="B61">
        <f>IFERROR(INDEX(internal_countifs!B:B,internal_countifs!H61),"")</f>
        <v/>
      </c>
      <c r="C61">
        <f>IFERROR(INDEX(internal_countifs!C:C,internal_countifs!H61),"")</f>
        <v/>
      </c>
      <c r="D61">
        <f>IFERROR(INDEX(internal_countifs!D:D,internal_countifs!H61),"")</f>
        <v/>
      </c>
      <c r="E61">
        <f>IFERROR(INDEX(internal_countifs!G:G,internal_countifs!H61),"")</f>
        <v/>
      </c>
    </row>
    <row r="62">
      <c r="A62">
        <f>IFERROR(INDEX(internal_countifs!A:A,internal_countifs!H62),"")</f>
        <v/>
      </c>
      <c r="B62">
        <f>IFERROR(INDEX(internal_countifs!B:B,internal_countifs!H62),"")</f>
        <v/>
      </c>
      <c r="C62">
        <f>IFERROR(INDEX(internal_countifs!C:C,internal_countifs!H62),"")</f>
        <v/>
      </c>
      <c r="D62">
        <f>IFERROR(INDEX(internal_countifs!D:D,internal_countifs!H62),"")</f>
        <v/>
      </c>
      <c r="E62">
        <f>IFERROR(INDEX(internal_countifs!G:G,internal_countifs!H62),"")</f>
        <v/>
      </c>
    </row>
    <row r="63">
      <c r="A63">
        <f>IFERROR(INDEX(internal_countifs!A:A,internal_countifs!H63),"")</f>
        <v/>
      </c>
      <c r="B63">
        <f>IFERROR(INDEX(internal_countifs!B:B,internal_countifs!H63),"")</f>
        <v/>
      </c>
      <c r="C63">
        <f>IFERROR(INDEX(internal_countifs!C:C,internal_countifs!H63),"")</f>
        <v/>
      </c>
      <c r="D63">
        <f>IFERROR(INDEX(internal_countifs!D:D,internal_countifs!H63),"")</f>
        <v/>
      </c>
      <c r="E63">
        <f>IFERROR(INDEX(internal_countifs!G:G,internal_countifs!H63),"")</f>
        <v/>
      </c>
    </row>
    <row r="64">
      <c r="A64">
        <f>IFERROR(INDEX(internal_countifs!A:A,internal_countifs!H64),"")</f>
        <v/>
      </c>
      <c r="B64">
        <f>IFERROR(INDEX(internal_countifs!B:B,internal_countifs!H64),"")</f>
        <v/>
      </c>
      <c r="C64">
        <f>IFERROR(INDEX(internal_countifs!C:C,internal_countifs!H64),"")</f>
        <v/>
      </c>
      <c r="D64">
        <f>IFERROR(INDEX(internal_countifs!D:D,internal_countifs!H64),"")</f>
        <v/>
      </c>
      <c r="E64">
        <f>IFERROR(INDEX(internal_countifs!G:G,internal_countifs!H64),"")</f>
        <v/>
      </c>
    </row>
    <row r="65">
      <c r="A65">
        <f>IFERROR(INDEX(internal_countifs!A:A,internal_countifs!H65),"")</f>
        <v/>
      </c>
      <c r="B65">
        <f>IFERROR(INDEX(internal_countifs!B:B,internal_countifs!H65),"")</f>
        <v/>
      </c>
      <c r="C65">
        <f>IFERROR(INDEX(internal_countifs!C:C,internal_countifs!H65),"")</f>
        <v/>
      </c>
      <c r="D65">
        <f>IFERROR(INDEX(internal_countifs!D:D,internal_countifs!H65),"")</f>
        <v/>
      </c>
      <c r="E65">
        <f>IFERROR(INDEX(internal_countifs!G:G,internal_countifs!H65),"")</f>
        <v/>
      </c>
    </row>
    <row r="66">
      <c r="A66">
        <f>IFERROR(INDEX(internal_countifs!A:A,internal_countifs!H66),"")</f>
        <v/>
      </c>
      <c r="B66">
        <f>IFERROR(INDEX(internal_countifs!B:B,internal_countifs!H66),"")</f>
        <v/>
      </c>
      <c r="C66">
        <f>IFERROR(INDEX(internal_countifs!C:C,internal_countifs!H66),"")</f>
        <v/>
      </c>
      <c r="D66">
        <f>IFERROR(INDEX(internal_countifs!D:D,internal_countifs!H66),"")</f>
        <v/>
      </c>
      <c r="E66">
        <f>IFERROR(INDEX(internal_countifs!G:G,internal_countifs!H66),"")</f>
        <v/>
      </c>
    </row>
    <row r="67">
      <c r="A67">
        <f>IFERROR(INDEX(internal_countifs!A:A,internal_countifs!H67),"")</f>
        <v/>
      </c>
      <c r="B67">
        <f>IFERROR(INDEX(internal_countifs!B:B,internal_countifs!H67),"")</f>
        <v/>
      </c>
      <c r="C67">
        <f>IFERROR(INDEX(internal_countifs!C:C,internal_countifs!H67),"")</f>
        <v/>
      </c>
      <c r="D67">
        <f>IFERROR(INDEX(internal_countifs!D:D,internal_countifs!H67),"")</f>
        <v/>
      </c>
      <c r="E67">
        <f>IFERROR(INDEX(internal_countifs!G:G,internal_countifs!H67),"")</f>
        <v/>
      </c>
    </row>
    <row r="68">
      <c r="A68">
        <f>IFERROR(INDEX(internal_countifs!A:A,internal_countifs!H68),"")</f>
        <v/>
      </c>
      <c r="B68">
        <f>IFERROR(INDEX(internal_countifs!B:B,internal_countifs!H68),"")</f>
        <v/>
      </c>
      <c r="C68">
        <f>IFERROR(INDEX(internal_countifs!C:C,internal_countifs!H68),"")</f>
        <v/>
      </c>
      <c r="D68">
        <f>IFERROR(INDEX(internal_countifs!D:D,internal_countifs!H68),"")</f>
        <v/>
      </c>
      <c r="E68">
        <f>IFERROR(INDEX(internal_countifs!G:G,internal_countifs!H68),"")</f>
        <v/>
      </c>
    </row>
    <row r="69">
      <c r="A69">
        <f>IFERROR(INDEX(internal_countifs!A:A,internal_countifs!H69),"")</f>
        <v/>
      </c>
      <c r="B69">
        <f>IFERROR(INDEX(internal_countifs!B:B,internal_countifs!H69),"")</f>
        <v/>
      </c>
      <c r="C69">
        <f>IFERROR(INDEX(internal_countifs!C:C,internal_countifs!H69),"")</f>
        <v/>
      </c>
      <c r="D69">
        <f>IFERROR(INDEX(internal_countifs!D:D,internal_countifs!H69),"")</f>
        <v/>
      </c>
      <c r="E69">
        <f>IFERROR(INDEX(internal_countifs!G:G,internal_countifs!H69),"")</f>
        <v/>
      </c>
    </row>
    <row r="70">
      <c r="A70">
        <f>IFERROR(INDEX(internal_countifs!A:A,internal_countifs!H70),"")</f>
        <v/>
      </c>
      <c r="B70">
        <f>IFERROR(INDEX(internal_countifs!B:B,internal_countifs!H70),"")</f>
        <v/>
      </c>
      <c r="C70">
        <f>IFERROR(INDEX(internal_countifs!C:C,internal_countifs!H70),"")</f>
        <v/>
      </c>
      <c r="D70">
        <f>IFERROR(INDEX(internal_countifs!D:D,internal_countifs!H70),"")</f>
        <v/>
      </c>
      <c r="E70">
        <f>IFERROR(INDEX(internal_countifs!G:G,internal_countifs!H70),"")</f>
        <v/>
      </c>
    </row>
    <row r="71">
      <c r="A71">
        <f>IFERROR(INDEX(internal_countifs!A:A,internal_countifs!H71),"")</f>
        <v/>
      </c>
      <c r="B71">
        <f>IFERROR(INDEX(internal_countifs!B:B,internal_countifs!H71),"")</f>
        <v/>
      </c>
      <c r="C71">
        <f>IFERROR(INDEX(internal_countifs!C:C,internal_countifs!H71),"")</f>
        <v/>
      </c>
      <c r="D71">
        <f>IFERROR(INDEX(internal_countifs!D:D,internal_countifs!H71),"")</f>
        <v/>
      </c>
      <c r="E71">
        <f>IFERROR(INDEX(internal_countifs!G:G,internal_countifs!H71),"")</f>
        <v/>
      </c>
    </row>
    <row r="72">
      <c r="A72">
        <f>IFERROR(INDEX(internal_countifs!A:A,internal_countifs!H72),"")</f>
        <v/>
      </c>
      <c r="B72">
        <f>IFERROR(INDEX(internal_countifs!B:B,internal_countifs!H72),"")</f>
        <v/>
      </c>
      <c r="C72">
        <f>IFERROR(INDEX(internal_countifs!C:C,internal_countifs!H72),"")</f>
        <v/>
      </c>
      <c r="D72">
        <f>IFERROR(INDEX(internal_countifs!D:D,internal_countifs!H72),"")</f>
        <v/>
      </c>
      <c r="E72">
        <f>IFERROR(INDEX(internal_countifs!G:G,internal_countifs!H72),"")</f>
        <v/>
      </c>
    </row>
    <row r="73">
      <c r="A73">
        <f>IFERROR(INDEX(internal_countifs!A:A,internal_countifs!H73),"")</f>
        <v/>
      </c>
      <c r="B73">
        <f>IFERROR(INDEX(internal_countifs!B:B,internal_countifs!H73),"")</f>
        <v/>
      </c>
      <c r="C73">
        <f>IFERROR(INDEX(internal_countifs!C:C,internal_countifs!H73),"")</f>
        <v/>
      </c>
      <c r="D73">
        <f>IFERROR(INDEX(internal_countifs!D:D,internal_countifs!H73),"")</f>
        <v/>
      </c>
      <c r="E73">
        <f>IFERROR(INDEX(internal_countifs!G:G,internal_countifs!H73),"")</f>
        <v/>
      </c>
    </row>
    <row r="74">
      <c r="A74">
        <f>IFERROR(INDEX(internal_countifs!A:A,internal_countifs!H74),"")</f>
        <v/>
      </c>
      <c r="B74">
        <f>IFERROR(INDEX(internal_countifs!B:B,internal_countifs!H74),"")</f>
        <v/>
      </c>
      <c r="C74">
        <f>IFERROR(INDEX(internal_countifs!C:C,internal_countifs!H74),"")</f>
        <v/>
      </c>
      <c r="D74">
        <f>IFERROR(INDEX(internal_countifs!D:D,internal_countifs!H74),"")</f>
        <v/>
      </c>
      <c r="E74">
        <f>IFERROR(INDEX(internal_countifs!G:G,internal_countifs!H74),"")</f>
        <v/>
      </c>
    </row>
    <row r="75">
      <c r="A75">
        <f>IFERROR(INDEX(internal_countifs!A:A,internal_countifs!H75),"")</f>
        <v/>
      </c>
      <c r="B75">
        <f>IFERROR(INDEX(internal_countifs!B:B,internal_countifs!H75),"")</f>
        <v/>
      </c>
      <c r="C75">
        <f>IFERROR(INDEX(internal_countifs!C:C,internal_countifs!H75),"")</f>
        <v/>
      </c>
      <c r="D75">
        <f>IFERROR(INDEX(internal_countifs!D:D,internal_countifs!H75),"")</f>
        <v/>
      </c>
      <c r="E75">
        <f>IFERROR(INDEX(internal_countifs!G:G,internal_countifs!H75),"")</f>
        <v/>
      </c>
    </row>
    <row r="76">
      <c r="A76">
        <f>IFERROR(INDEX(internal_countifs!A:A,internal_countifs!H76),"")</f>
        <v/>
      </c>
      <c r="B76">
        <f>IFERROR(INDEX(internal_countifs!B:B,internal_countifs!H76),"")</f>
        <v/>
      </c>
      <c r="C76">
        <f>IFERROR(INDEX(internal_countifs!C:C,internal_countifs!H76),"")</f>
        <v/>
      </c>
      <c r="D76">
        <f>IFERROR(INDEX(internal_countifs!D:D,internal_countifs!H76),"")</f>
        <v/>
      </c>
      <c r="E76">
        <f>IFERROR(INDEX(internal_countifs!G:G,internal_countifs!H76),"")</f>
        <v/>
      </c>
    </row>
    <row r="77">
      <c r="A77">
        <f>IFERROR(INDEX(internal_countifs!A:A,internal_countifs!H77),"")</f>
        <v/>
      </c>
      <c r="B77">
        <f>IFERROR(INDEX(internal_countifs!B:B,internal_countifs!H77),"")</f>
        <v/>
      </c>
      <c r="C77">
        <f>IFERROR(INDEX(internal_countifs!C:C,internal_countifs!H77),"")</f>
        <v/>
      </c>
      <c r="D77">
        <f>IFERROR(INDEX(internal_countifs!D:D,internal_countifs!H77),"")</f>
        <v/>
      </c>
      <c r="E77">
        <f>IFERROR(INDEX(internal_countifs!G:G,internal_countifs!H77),"")</f>
        <v/>
      </c>
    </row>
    <row r="78">
      <c r="A78">
        <f>IFERROR(INDEX(internal_countifs!A:A,internal_countifs!H78),"")</f>
        <v/>
      </c>
      <c r="B78">
        <f>IFERROR(INDEX(internal_countifs!B:B,internal_countifs!H78),"")</f>
        <v/>
      </c>
      <c r="C78">
        <f>IFERROR(INDEX(internal_countifs!C:C,internal_countifs!H78),"")</f>
        <v/>
      </c>
      <c r="D78">
        <f>IFERROR(INDEX(internal_countifs!D:D,internal_countifs!H78),"")</f>
        <v/>
      </c>
      <c r="E78">
        <f>IFERROR(INDEX(internal_countifs!G:G,internal_countifs!H78),"")</f>
        <v/>
      </c>
    </row>
    <row r="79">
      <c r="A79">
        <f>IFERROR(INDEX(internal_countifs!A:A,internal_countifs!H79),"")</f>
        <v/>
      </c>
      <c r="B79">
        <f>IFERROR(INDEX(internal_countifs!B:B,internal_countifs!H79),"")</f>
        <v/>
      </c>
      <c r="C79">
        <f>IFERROR(INDEX(internal_countifs!C:C,internal_countifs!H79),"")</f>
        <v/>
      </c>
      <c r="D79">
        <f>IFERROR(INDEX(internal_countifs!D:D,internal_countifs!H79),"")</f>
        <v/>
      </c>
      <c r="E79">
        <f>IFERROR(INDEX(internal_countifs!G:G,internal_countifs!H79),"")</f>
        <v/>
      </c>
    </row>
    <row r="80">
      <c r="A80">
        <f>IFERROR(INDEX(internal_countifs!A:A,internal_countifs!H80),"")</f>
        <v/>
      </c>
      <c r="B80">
        <f>IFERROR(INDEX(internal_countifs!B:B,internal_countifs!H80),"")</f>
        <v/>
      </c>
      <c r="C80">
        <f>IFERROR(INDEX(internal_countifs!C:C,internal_countifs!H80),"")</f>
        <v/>
      </c>
      <c r="D80">
        <f>IFERROR(INDEX(internal_countifs!D:D,internal_countifs!H80),"")</f>
        <v/>
      </c>
      <c r="E80">
        <f>IFERROR(INDEX(internal_countifs!G:G,internal_countifs!H80),"")</f>
        <v/>
      </c>
    </row>
    <row r="81">
      <c r="A81">
        <f>IFERROR(INDEX(internal_countifs!A:A,internal_countifs!H81),"")</f>
        <v/>
      </c>
      <c r="B81">
        <f>IFERROR(INDEX(internal_countifs!B:B,internal_countifs!H81),"")</f>
        <v/>
      </c>
      <c r="C81">
        <f>IFERROR(INDEX(internal_countifs!C:C,internal_countifs!H81),"")</f>
        <v/>
      </c>
      <c r="D81">
        <f>IFERROR(INDEX(internal_countifs!D:D,internal_countifs!H81),"")</f>
        <v/>
      </c>
      <c r="E81">
        <f>IFERROR(INDEX(internal_countifs!G:G,internal_countifs!H81),"")</f>
        <v/>
      </c>
    </row>
    <row r="82">
      <c r="A82">
        <f>IFERROR(INDEX(internal_countifs!A:A,internal_countifs!H82),"")</f>
        <v/>
      </c>
      <c r="B82">
        <f>IFERROR(INDEX(internal_countifs!B:B,internal_countifs!H82),"")</f>
        <v/>
      </c>
      <c r="C82">
        <f>IFERROR(INDEX(internal_countifs!C:C,internal_countifs!H82),"")</f>
        <v/>
      </c>
      <c r="D82">
        <f>IFERROR(INDEX(internal_countifs!D:D,internal_countifs!H82),"")</f>
        <v/>
      </c>
      <c r="E82">
        <f>IFERROR(INDEX(internal_countifs!G:G,internal_countifs!H82),"")</f>
        <v/>
      </c>
    </row>
    <row r="83">
      <c r="A83">
        <f>IFERROR(INDEX(internal_countifs!A:A,internal_countifs!H83),"")</f>
        <v/>
      </c>
      <c r="B83">
        <f>IFERROR(INDEX(internal_countifs!B:B,internal_countifs!H83),"")</f>
        <v/>
      </c>
      <c r="C83">
        <f>IFERROR(INDEX(internal_countifs!C:C,internal_countifs!H83),"")</f>
        <v/>
      </c>
      <c r="D83">
        <f>IFERROR(INDEX(internal_countifs!D:D,internal_countifs!H83),"")</f>
        <v/>
      </c>
      <c r="E83">
        <f>IFERROR(INDEX(internal_countifs!G:G,internal_countifs!H83),"")</f>
        <v/>
      </c>
    </row>
    <row r="84">
      <c r="A84">
        <f>IFERROR(INDEX(internal_countifs!A:A,internal_countifs!H84),"")</f>
        <v/>
      </c>
      <c r="B84">
        <f>IFERROR(INDEX(internal_countifs!B:B,internal_countifs!H84),"")</f>
        <v/>
      </c>
      <c r="C84">
        <f>IFERROR(INDEX(internal_countifs!C:C,internal_countifs!H84),"")</f>
        <v/>
      </c>
      <c r="D84">
        <f>IFERROR(INDEX(internal_countifs!D:D,internal_countifs!H84),"")</f>
        <v/>
      </c>
      <c r="E84">
        <f>IFERROR(INDEX(internal_countifs!G:G,internal_countifs!H84),"")</f>
        <v/>
      </c>
    </row>
    <row r="85">
      <c r="A85">
        <f>IFERROR(INDEX(internal_countifs!A:A,internal_countifs!H85),"")</f>
        <v/>
      </c>
      <c r="B85">
        <f>IFERROR(INDEX(internal_countifs!B:B,internal_countifs!H85),"")</f>
        <v/>
      </c>
      <c r="C85">
        <f>IFERROR(INDEX(internal_countifs!C:C,internal_countifs!H85),"")</f>
        <v/>
      </c>
      <c r="D85">
        <f>IFERROR(INDEX(internal_countifs!D:D,internal_countifs!H85),"")</f>
        <v/>
      </c>
      <c r="E85">
        <f>IFERROR(INDEX(internal_countifs!G:G,internal_countifs!H85),"")</f>
        <v/>
      </c>
    </row>
    <row r="86">
      <c r="A86">
        <f>IFERROR(INDEX(internal_countifs!A:A,internal_countifs!H86),"")</f>
        <v/>
      </c>
      <c r="B86">
        <f>IFERROR(INDEX(internal_countifs!B:B,internal_countifs!H86),"")</f>
        <v/>
      </c>
      <c r="C86">
        <f>IFERROR(INDEX(internal_countifs!C:C,internal_countifs!H86),"")</f>
        <v/>
      </c>
      <c r="D86">
        <f>IFERROR(INDEX(internal_countifs!D:D,internal_countifs!H86),"")</f>
        <v/>
      </c>
      <c r="E86">
        <f>IFERROR(INDEX(internal_countifs!G:G,internal_countifs!H86),"")</f>
        <v/>
      </c>
    </row>
    <row r="87">
      <c r="A87">
        <f>IFERROR(INDEX(internal_countifs!A:A,internal_countifs!H87),"")</f>
        <v/>
      </c>
      <c r="B87">
        <f>IFERROR(INDEX(internal_countifs!B:B,internal_countifs!H87),"")</f>
        <v/>
      </c>
      <c r="C87">
        <f>IFERROR(INDEX(internal_countifs!C:C,internal_countifs!H87),"")</f>
        <v/>
      </c>
      <c r="D87">
        <f>IFERROR(INDEX(internal_countifs!D:D,internal_countifs!H87),"")</f>
        <v/>
      </c>
      <c r="E87">
        <f>IFERROR(INDEX(internal_countifs!G:G,internal_countifs!H87),"")</f>
        <v/>
      </c>
    </row>
    <row r="88">
      <c r="A88">
        <f>IFERROR(INDEX(internal_countifs!A:A,internal_countifs!H88),"")</f>
        <v/>
      </c>
      <c r="B88">
        <f>IFERROR(INDEX(internal_countifs!B:B,internal_countifs!H88),"")</f>
        <v/>
      </c>
      <c r="C88">
        <f>IFERROR(INDEX(internal_countifs!C:C,internal_countifs!H88),"")</f>
        <v/>
      </c>
      <c r="D88">
        <f>IFERROR(INDEX(internal_countifs!D:D,internal_countifs!H88),"")</f>
        <v/>
      </c>
      <c r="E88">
        <f>IFERROR(INDEX(internal_countifs!G:G,internal_countifs!H88),"")</f>
        <v/>
      </c>
    </row>
    <row r="89">
      <c r="A89">
        <f>IFERROR(INDEX(internal_countifs!A:A,internal_countifs!H89),"")</f>
        <v/>
      </c>
      <c r="B89">
        <f>IFERROR(INDEX(internal_countifs!B:B,internal_countifs!H89),"")</f>
        <v/>
      </c>
      <c r="C89">
        <f>IFERROR(INDEX(internal_countifs!C:C,internal_countifs!H89),"")</f>
        <v/>
      </c>
      <c r="D89">
        <f>IFERROR(INDEX(internal_countifs!D:D,internal_countifs!H89),"")</f>
        <v/>
      </c>
      <c r="E89">
        <f>IFERROR(INDEX(internal_countifs!G:G,internal_countifs!H89),"")</f>
        <v/>
      </c>
    </row>
    <row r="90">
      <c r="A90">
        <f>IFERROR(INDEX(internal_countifs!A:A,internal_countifs!H90),"")</f>
        <v/>
      </c>
      <c r="B90">
        <f>IFERROR(INDEX(internal_countifs!B:B,internal_countifs!H90),"")</f>
        <v/>
      </c>
      <c r="C90">
        <f>IFERROR(INDEX(internal_countifs!C:C,internal_countifs!H90),"")</f>
        <v/>
      </c>
      <c r="D90">
        <f>IFERROR(INDEX(internal_countifs!D:D,internal_countifs!H90),"")</f>
        <v/>
      </c>
      <c r="E90">
        <f>IFERROR(INDEX(internal_countifs!G:G,internal_countifs!H90),"")</f>
        <v/>
      </c>
    </row>
    <row r="91">
      <c r="A91">
        <f>IFERROR(INDEX(internal_countifs!A:A,internal_countifs!H91),"")</f>
        <v/>
      </c>
      <c r="B91">
        <f>IFERROR(INDEX(internal_countifs!B:B,internal_countifs!H91),"")</f>
        <v/>
      </c>
      <c r="C91">
        <f>IFERROR(INDEX(internal_countifs!C:C,internal_countifs!H91),"")</f>
        <v/>
      </c>
      <c r="D91">
        <f>IFERROR(INDEX(internal_countifs!D:D,internal_countifs!H91),"")</f>
        <v/>
      </c>
      <c r="E91">
        <f>IFERROR(INDEX(internal_countifs!G:G,internal_countifs!H91),"")</f>
        <v/>
      </c>
    </row>
    <row r="92">
      <c r="A92">
        <f>IFERROR(INDEX(internal_countifs!A:A,internal_countifs!H92),"")</f>
        <v/>
      </c>
      <c r="B92">
        <f>IFERROR(INDEX(internal_countifs!B:B,internal_countifs!H92),"")</f>
        <v/>
      </c>
      <c r="C92">
        <f>IFERROR(INDEX(internal_countifs!C:C,internal_countifs!H92),"")</f>
        <v/>
      </c>
      <c r="D92">
        <f>IFERROR(INDEX(internal_countifs!D:D,internal_countifs!H92),"")</f>
        <v/>
      </c>
      <c r="E92">
        <f>IFERROR(INDEX(internal_countifs!G:G,internal_countifs!H92),"")</f>
        <v/>
      </c>
    </row>
    <row r="93">
      <c r="A93">
        <f>IFERROR(INDEX(internal_countifs!A:A,internal_countifs!H93),"")</f>
        <v/>
      </c>
      <c r="B93">
        <f>IFERROR(INDEX(internal_countifs!B:B,internal_countifs!H93),"")</f>
        <v/>
      </c>
      <c r="C93">
        <f>IFERROR(INDEX(internal_countifs!C:C,internal_countifs!H93),"")</f>
        <v/>
      </c>
      <c r="D93">
        <f>IFERROR(INDEX(internal_countifs!D:D,internal_countifs!H93),"")</f>
        <v/>
      </c>
      <c r="E93">
        <f>IFERROR(INDEX(internal_countifs!G:G,internal_countifs!H93),"")</f>
        <v/>
      </c>
    </row>
    <row r="94">
      <c r="A94">
        <f>IFERROR(INDEX(internal_countifs!A:A,internal_countifs!H94),"")</f>
        <v/>
      </c>
      <c r="B94">
        <f>IFERROR(INDEX(internal_countifs!B:B,internal_countifs!H94),"")</f>
        <v/>
      </c>
      <c r="C94">
        <f>IFERROR(INDEX(internal_countifs!C:C,internal_countifs!H94),"")</f>
        <v/>
      </c>
      <c r="D94">
        <f>IFERROR(INDEX(internal_countifs!D:D,internal_countifs!H94),"")</f>
        <v/>
      </c>
      <c r="E94">
        <f>IFERROR(INDEX(internal_countifs!G:G,internal_countifs!H94),"")</f>
        <v/>
      </c>
    </row>
    <row r="95">
      <c r="A95">
        <f>IFERROR(INDEX(internal_countifs!A:A,internal_countifs!H95),"")</f>
        <v/>
      </c>
      <c r="B95">
        <f>IFERROR(INDEX(internal_countifs!B:B,internal_countifs!H95),"")</f>
        <v/>
      </c>
      <c r="C95">
        <f>IFERROR(INDEX(internal_countifs!C:C,internal_countifs!H95),"")</f>
        <v/>
      </c>
      <c r="D95">
        <f>IFERROR(INDEX(internal_countifs!D:D,internal_countifs!H95),"")</f>
        <v/>
      </c>
      <c r="E95">
        <f>IFERROR(INDEX(internal_countifs!G:G,internal_countifs!H95),"")</f>
        <v/>
      </c>
    </row>
    <row r="96">
      <c r="A96">
        <f>IFERROR(INDEX(internal_countifs!A:A,internal_countifs!H96),"")</f>
        <v/>
      </c>
      <c r="B96">
        <f>IFERROR(INDEX(internal_countifs!B:B,internal_countifs!H96),"")</f>
        <v/>
      </c>
      <c r="C96">
        <f>IFERROR(INDEX(internal_countifs!C:C,internal_countifs!H96),"")</f>
        <v/>
      </c>
      <c r="D96">
        <f>IFERROR(INDEX(internal_countifs!D:D,internal_countifs!H96),"")</f>
        <v/>
      </c>
      <c r="E96">
        <f>IFERROR(INDEX(internal_countifs!G:G,internal_countifs!H96),"")</f>
        <v/>
      </c>
    </row>
    <row r="97">
      <c r="A97">
        <f>IFERROR(INDEX(internal_countifs!A:A,internal_countifs!H97),"")</f>
        <v/>
      </c>
      <c r="B97">
        <f>IFERROR(INDEX(internal_countifs!B:B,internal_countifs!H97),"")</f>
        <v/>
      </c>
      <c r="C97">
        <f>IFERROR(INDEX(internal_countifs!C:C,internal_countifs!H97),"")</f>
        <v/>
      </c>
      <c r="D97">
        <f>IFERROR(INDEX(internal_countifs!D:D,internal_countifs!H97),"")</f>
        <v/>
      </c>
      <c r="E97">
        <f>IFERROR(INDEX(internal_countifs!G:G,internal_countifs!H97),"")</f>
        <v/>
      </c>
    </row>
    <row r="98">
      <c r="A98">
        <f>IFERROR(INDEX(internal_countifs!A:A,internal_countifs!H98),"")</f>
        <v/>
      </c>
      <c r="B98">
        <f>IFERROR(INDEX(internal_countifs!B:B,internal_countifs!H98),"")</f>
        <v/>
      </c>
      <c r="C98">
        <f>IFERROR(INDEX(internal_countifs!C:C,internal_countifs!H98),"")</f>
        <v/>
      </c>
      <c r="D98">
        <f>IFERROR(INDEX(internal_countifs!D:D,internal_countifs!H98),"")</f>
        <v/>
      </c>
      <c r="E98">
        <f>IFERROR(INDEX(internal_countifs!G:G,internal_countifs!H98),"")</f>
        <v/>
      </c>
    </row>
    <row r="99">
      <c r="A99">
        <f>IFERROR(INDEX(internal_countifs!A:A,internal_countifs!H99),"")</f>
        <v/>
      </c>
      <c r="B99">
        <f>IFERROR(INDEX(internal_countifs!B:B,internal_countifs!H99),"")</f>
        <v/>
      </c>
      <c r="C99">
        <f>IFERROR(INDEX(internal_countifs!C:C,internal_countifs!H99),"")</f>
        <v/>
      </c>
      <c r="D99">
        <f>IFERROR(INDEX(internal_countifs!D:D,internal_countifs!H99),"")</f>
        <v/>
      </c>
      <c r="E99">
        <f>IFERROR(INDEX(internal_countifs!G:G,internal_countifs!H99),"")</f>
        <v/>
      </c>
    </row>
    <row r="100">
      <c r="A100">
        <f>IFERROR(INDEX(internal_countifs!A:A,internal_countifs!H100),"")</f>
        <v/>
      </c>
      <c r="B100">
        <f>IFERROR(INDEX(internal_countifs!B:B,internal_countifs!H100),"")</f>
        <v/>
      </c>
      <c r="C100">
        <f>IFERROR(INDEX(internal_countifs!C:C,internal_countifs!H100),"")</f>
        <v/>
      </c>
      <c r="D100">
        <f>IFERROR(INDEX(internal_countifs!D:D,internal_countifs!H100),"")</f>
        <v/>
      </c>
      <c r="E100">
        <f>IFERROR(INDEX(internal_countifs!G:G,internal_countifs!H100),"")</f>
        <v/>
      </c>
    </row>
    <row r="101">
      <c r="A101">
        <f>IFERROR(INDEX(internal_countifs!A:A,internal_countifs!H101),"")</f>
        <v/>
      </c>
      <c r="B101">
        <f>IFERROR(INDEX(internal_countifs!B:B,internal_countifs!H101),"")</f>
        <v/>
      </c>
      <c r="C101">
        <f>IFERROR(INDEX(internal_countifs!C:C,internal_countifs!H101),"")</f>
        <v/>
      </c>
      <c r="D101">
        <f>IFERROR(INDEX(internal_countifs!D:D,internal_countifs!H101),"")</f>
        <v/>
      </c>
      <c r="E101">
        <f>IFERROR(INDEX(internal_countifs!G:G,internal_countifs!H101),"")</f>
        <v/>
      </c>
    </row>
    <row r="102">
      <c r="A102">
        <f>IFERROR(INDEX(internal_countifs!A:A,internal_countifs!H102),"")</f>
        <v/>
      </c>
      <c r="B102">
        <f>IFERROR(INDEX(internal_countifs!B:B,internal_countifs!H102),"")</f>
        <v/>
      </c>
      <c r="C102">
        <f>IFERROR(INDEX(internal_countifs!C:C,internal_countifs!H102),"")</f>
        <v/>
      </c>
      <c r="D102">
        <f>IFERROR(INDEX(internal_countifs!D:D,internal_countifs!H102),"")</f>
        <v/>
      </c>
      <c r="E102">
        <f>IFERROR(INDEX(internal_countifs!G:G,internal_countifs!H102),"")</f>
        <v/>
      </c>
    </row>
    <row r="103">
      <c r="A103">
        <f>IFERROR(INDEX(internal_countifs!A:A,internal_countifs!H103),"")</f>
        <v/>
      </c>
      <c r="B103">
        <f>IFERROR(INDEX(internal_countifs!B:B,internal_countifs!H103),"")</f>
        <v/>
      </c>
      <c r="C103">
        <f>IFERROR(INDEX(internal_countifs!C:C,internal_countifs!H103),"")</f>
        <v/>
      </c>
      <c r="D103">
        <f>IFERROR(INDEX(internal_countifs!D:D,internal_countifs!H103),"")</f>
        <v/>
      </c>
      <c r="E103">
        <f>IFERROR(INDEX(internal_countifs!G:G,internal_countifs!H103),"")</f>
        <v/>
      </c>
    </row>
    <row r="104">
      <c r="A104">
        <f>IFERROR(INDEX(internal_countifs!A:A,internal_countifs!H104),"")</f>
        <v/>
      </c>
      <c r="B104">
        <f>IFERROR(INDEX(internal_countifs!B:B,internal_countifs!H104),"")</f>
        <v/>
      </c>
      <c r="C104">
        <f>IFERROR(INDEX(internal_countifs!C:C,internal_countifs!H104),"")</f>
        <v/>
      </c>
      <c r="D104">
        <f>IFERROR(INDEX(internal_countifs!D:D,internal_countifs!H104),"")</f>
        <v/>
      </c>
      <c r="E104">
        <f>IFERROR(INDEX(internal_countifs!G:G,internal_countifs!H104),"")</f>
        <v/>
      </c>
    </row>
    <row r="105">
      <c r="A105">
        <f>IFERROR(INDEX(internal_countifs!A:A,internal_countifs!H105),"")</f>
        <v/>
      </c>
      <c r="B105">
        <f>IFERROR(INDEX(internal_countifs!B:B,internal_countifs!H105),"")</f>
        <v/>
      </c>
      <c r="C105">
        <f>IFERROR(INDEX(internal_countifs!C:C,internal_countifs!H105),"")</f>
        <v/>
      </c>
      <c r="D105">
        <f>IFERROR(INDEX(internal_countifs!D:D,internal_countifs!H105),"")</f>
        <v/>
      </c>
      <c r="E105">
        <f>IFERROR(INDEX(internal_countifs!G:G,internal_countifs!H105),"")</f>
        <v/>
      </c>
    </row>
    <row r="106">
      <c r="A106">
        <f>IFERROR(INDEX(internal_countifs!A:A,internal_countifs!H106),"")</f>
        <v/>
      </c>
      <c r="B106">
        <f>IFERROR(INDEX(internal_countifs!B:B,internal_countifs!H106),"")</f>
        <v/>
      </c>
      <c r="C106">
        <f>IFERROR(INDEX(internal_countifs!C:C,internal_countifs!H106),"")</f>
        <v/>
      </c>
      <c r="D106">
        <f>IFERROR(INDEX(internal_countifs!D:D,internal_countifs!H106),"")</f>
        <v/>
      </c>
      <c r="E106">
        <f>IFERROR(INDEX(internal_countifs!G:G,internal_countifs!H106),"")</f>
        <v/>
      </c>
    </row>
    <row r="107">
      <c r="A107">
        <f>IFERROR(INDEX(internal_countifs!A:A,internal_countifs!H107),"")</f>
        <v/>
      </c>
      <c r="B107">
        <f>IFERROR(INDEX(internal_countifs!B:B,internal_countifs!H107),"")</f>
        <v/>
      </c>
      <c r="C107">
        <f>IFERROR(INDEX(internal_countifs!C:C,internal_countifs!H107),"")</f>
        <v/>
      </c>
      <c r="D107">
        <f>IFERROR(INDEX(internal_countifs!D:D,internal_countifs!H107),"")</f>
        <v/>
      </c>
      <c r="E107">
        <f>IFERROR(INDEX(internal_countifs!G:G,internal_countifs!H107),"")</f>
        <v/>
      </c>
    </row>
    <row r="108">
      <c r="A108">
        <f>IFERROR(INDEX(internal_countifs!A:A,internal_countifs!H108),"")</f>
        <v/>
      </c>
      <c r="B108">
        <f>IFERROR(INDEX(internal_countifs!B:B,internal_countifs!H108),"")</f>
        <v/>
      </c>
      <c r="C108">
        <f>IFERROR(INDEX(internal_countifs!C:C,internal_countifs!H108),"")</f>
        <v/>
      </c>
      <c r="D108">
        <f>IFERROR(INDEX(internal_countifs!D:D,internal_countifs!H108),"")</f>
        <v/>
      </c>
      <c r="E108">
        <f>IFERROR(INDEX(internal_countifs!G:G,internal_countifs!H108),"")</f>
        <v/>
      </c>
    </row>
    <row r="109">
      <c r="A109">
        <f>IFERROR(INDEX(internal_countifs!A:A,internal_countifs!H109),"")</f>
        <v/>
      </c>
      <c r="B109">
        <f>IFERROR(INDEX(internal_countifs!B:B,internal_countifs!H109),"")</f>
        <v/>
      </c>
      <c r="C109">
        <f>IFERROR(INDEX(internal_countifs!C:C,internal_countifs!H109),"")</f>
        <v/>
      </c>
      <c r="D109">
        <f>IFERROR(INDEX(internal_countifs!D:D,internal_countifs!H109),"")</f>
        <v/>
      </c>
      <c r="E109">
        <f>IFERROR(INDEX(internal_countifs!G:G,internal_countifs!H109),"")</f>
        <v/>
      </c>
    </row>
    <row r="110">
      <c r="A110">
        <f>IFERROR(INDEX(internal_countifs!A:A,internal_countifs!H110),"")</f>
        <v/>
      </c>
      <c r="B110">
        <f>IFERROR(INDEX(internal_countifs!B:B,internal_countifs!H110),"")</f>
        <v/>
      </c>
      <c r="C110">
        <f>IFERROR(INDEX(internal_countifs!C:C,internal_countifs!H110),"")</f>
        <v/>
      </c>
      <c r="D110">
        <f>IFERROR(INDEX(internal_countifs!D:D,internal_countifs!H110),"")</f>
        <v/>
      </c>
      <c r="E110">
        <f>IFERROR(INDEX(internal_countifs!G:G,internal_countifs!H110),"")</f>
        <v/>
      </c>
    </row>
    <row r="111">
      <c r="A111">
        <f>IFERROR(INDEX(internal_countifs!A:A,internal_countifs!H111),"")</f>
        <v/>
      </c>
      <c r="B111">
        <f>IFERROR(INDEX(internal_countifs!B:B,internal_countifs!H111),"")</f>
        <v/>
      </c>
      <c r="C111">
        <f>IFERROR(INDEX(internal_countifs!C:C,internal_countifs!H111),"")</f>
        <v/>
      </c>
      <c r="D111">
        <f>IFERROR(INDEX(internal_countifs!D:D,internal_countifs!H111),"")</f>
        <v/>
      </c>
      <c r="E111">
        <f>IFERROR(INDEX(internal_countifs!G:G,internal_countifs!H111),"")</f>
        <v/>
      </c>
    </row>
    <row r="112">
      <c r="A112">
        <f>IFERROR(INDEX(internal_countifs!A:A,internal_countifs!H112),"")</f>
        <v/>
      </c>
      <c r="B112">
        <f>IFERROR(INDEX(internal_countifs!B:B,internal_countifs!H112),"")</f>
        <v/>
      </c>
      <c r="C112">
        <f>IFERROR(INDEX(internal_countifs!C:C,internal_countifs!H112),"")</f>
        <v/>
      </c>
      <c r="D112">
        <f>IFERROR(INDEX(internal_countifs!D:D,internal_countifs!H112),"")</f>
        <v/>
      </c>
      <c r="E112">
        <f>IFERROR(INDEX(internal_countifs!G:G,internal_countifs!H112),"")</f>
        <v/>
      </c>
    </row>
    <row r="113">
      <c r="A113">
        <f>IFERROR(INDEX(internal_countifs!A:A,internal_countifs!H113),"")</f>
        <v/>
      </c>
      <c r="B113">
        <f>IFERROR(INDEX(internal_countifs!B:B,internal_countifs!H113),"")</f>
        <v/>
      </c>
      <c r="C113">
        <f>IFERROR(INDEX(internal_countifs!C:C,internal_countifs!H113),"")</f>
        <v/>
      </c>
      <c r="D113">
        <f>IFERROR(INDEX(internal_countifs!D:D,internal_countifs!H113),"")</f>
        <v/>
      </c>
      <c r="E113">
        <f>IFERROR(INDEX(internal_countifs!G:G,internal_countifs!H113),"")</f>
        <v/>
      </c>
    </row>
    <row r="114">
      <c r="A114">
        <f>IFERROR(INDEX(internal_countifs!A:A,internal_countifs!H114),"")</f>
        <v/>
      </c>
      <c r="B114">
        <f>IFERROR(INDEX(internal_countifs!B:B,internal_countifs!H114),"")</f>
        <v/>
      </c>
      <c r="C114">
        <f>IFERROR(INDEX(internal_countifs!C:C,internal_countifs!H114),"")</f>
        <v/>
      </c>
      <c r="D114">
        <f>IFERROR(INDEX(internal_countifs!D:D,internal_countifs!H114),"")</f>
        <v/>
      </c>
      <c r="E114">
        <f>IFERROR(INDEX(internal_countifs!G:G,internal_countifs!H114),"")</f>
        <v/>
      </c>
    </row>
    <row r="115">
      <c r="A115">
        <f>IFERROR(INDEX(internal_countifs!A:A,internal_countifs!H115),"")</f>
        <v/>
      </c>
      <c r="B115">
        <f>IFERROR(INDEX(internal_countifs!B:B,internal_countifs!H115),"")</f>
        <v/>
      </c>
      <c r="C115">
        <f>IFERROR(INDEX(internal_countifs!C:C,internal_countifs!H115),"")</f>
        <v/>
      </c>
      <c r="D115">
        <f>IFERROR(INDEX(internal_countifs!D:D,internal_countifs!H115),"")</f>
        <v/>
      </c>
      <c r="E115">
        <f>IFERROR(INDEX(internal_countifs!G:G,internal_countifs!H115),"")</f>
        <v/>
      </c>
    </row>
    <row r="116">
      <c r="A116">
        <f>IFERROR(INDEX(internal_countifs!A:A,internal_countifs!H116),"")</f>
        <v/>
      </c>
      <c r="B116">
        <f>IFERROR(INDEX(internal_countifs!B:B,internal_countifs!H116),"")</f>
        <v/>
      </c>
      <c r="C116">
        <f>IFERROR(INDEX(internal_countifs!C:C,internal_countifs!H116),"")</f>
        <v/>
      </c>
      <c r="D116">
        <f>IFERROR(INDEX(internal_countifs!D:D,internal_countifs!H116),"")</f>
        <v/>
      </c>
      <c r="E116">
        <f>IFERROR(INDEX(internal_countifs!G:G,internal_countifs!H116),"")</f>
        <v/>
      </c>
    </row>
    <row r="117">
      <c r="A117">
        <f>IFERROR(INDEX(internal_countifs!A:A,internal_countifs!H117),"")</f>
        <v/>
      </c>
      <c r="B117">
        <f>IFERROR(INDEX(internal_countifs!B:B,internal_countifs!H117),"")</f>
        <v/>
      </c>
      <c r="C117">
        <f>IFERROR(INDEX(internal_countifs!C:C,internal_countifs!H117),"")</f>
        <v/>
      </c>
      <c r="D117">
        <f>IFERROR(INDEX(internal_countifs!D:D,internal_countifs!H117),"")</f>
        <v/>
      </c>
      <c r="E117">
        <f>IFERROR(INDEX(internal_countifs!G:G,internal_countifs!H117),"")</f>
        <v/>
      </c>
    </row>
    <row r="118">
      <c r="A118">
        <f>IFERROR(INDEX(internal_countifs!A:A,internal_countifs!H118),"")</f>
        <v/>
      </c>
      <c r="B118">
        <f>IFERROR(INDEX(internal_countifs!B:B,internal_countifs!H118),"")</f>
        <v/>
      </c>
      <c r="C118">
        <f>IFERROR(INDEX(internal_countifs!C:C,internal_countifs!H118),"")</f>
        <v/>
      </c>
      <c r="D118">
        <f>IFERROR(INDEX(internal_countifs!D:D,internal_countifs!H118),"")</f>
        <v/>
      </c>
      <c r="E118">
        <f>IFERROR(INDEX(internal_countifs!G:G,internal_countifs!H118),"")</f>
        <v/>
      </c>
    </row>
    <row r="119">
      <c r="A119">
        <f>IFERROR(INDEX(internal_countifs!A:A,internal_countifs!H119),"")</f>
        <v/>
      </c>
      <c r="B119">
        <f>IFERROR(INDEX(internal_countifs!B:B,internal_countifs!H119),"")</f>
        <v/>
      </c>
      <c r="C119">
        <f>IFERROR(INDEX(internal_countifs!C:C,internal_countifs!H119),"")</f>
        <v/>
      </c>
      <c r="D119">
        <f>IFERROR(INDEX(internal_countifs!D:D,internal_countifs!H119),"")</f>
        <v/>
      </c>
      <c r="E119">
        <f>IFERROR(INDEX(internal_countifs!G:G,internal_countifs!H119),"")</f>
        <v/>
      </c>
    </row>
    <row r="120">
      <c r="A120">
        <f>IFERROR(INDEX(internal_countifs!A:A,internal_countifs!H120),"")</f>
        <v/>
      </c>
      <c r="B120">
        <f>IFERROR(INDEX(internal_countifs!B:B,internal_countifs!H120),"")</f>
        <v/>
      </c>
      <c r="C120">
        <f>IFERROR(INDEX(internal_countifs!C:C,internal_countifs!H120),"")</f>
        <v/>
      </c>
      <c r="D120">
        <f>IFERROR(INDEX(internal_countifs!D:D,internal_countifs!H120),"")</f>
        <v/>
      </c>
      <c r="E120">
        <f>IFERROR(INDEX(internal_countifs!G:G,internal_countifs!H120),"")</f>
        <v/>
      </c>
    </row>
    <row r="121">
      <c r="A121">
        <f>IFERROR(INDEX(internal_countifs!A:A,internal_countifs!H121),"")</f>
        <v/>
      </c>
      <c r="B121">
        <f>IFERROR(INDEX(internal_countifs!B:B,internal_countifs!H121),"")</f>
        <v/>
      </c>
      <c r="C121">
        <f>IFERROR(INDEX(internal_countifs!C:C,internal_countifs!H121),"")</f>
        <v/>
      </c>
      <c r="D121">
        <f>IFERROR(INDEX(internal_countifs!D:D,internal_countifs!H121),"")</f>
        <v/>
      </c>
      <c r="E121">
        <f>IFERROR(INDEX(internal_countifs!G:G,internal_countifs!H121),"")</f>
        <v/>
      </c>
    </row>
    <row r="122">
      <c r="A122">
        <f>IFERROR(INDEX(internal_countifs!A:A,internal_countifs!H122),"")</f>
        <v/>
      </c>
      <c r="B122">
        <f>IFERROR(INDEX(internal_countifs!B:B,internal_countifs!H122),"")</f>
        <v/>
      </c>
      <c r="C122">
        <f>IFERROR(INDEX(internal_countifs!C:C,internal_countifs!H122),"")</f>
        <v/>
      </c>
      <c r="D122">
        <f>IFERROR(INDEX(internal_countifs!D:D,internal_countifs!H122),"")</f>
        <v/>
      </c>
      <c r="E122">
        <f>IFERROR(INDEX(internal_countifs!G:G,internal_countifs!H122),"")</f>
        <v/>
      </c>
    </row>
    <row r="123">
      <c r="A123">
        <f>IFERROR(INDEX(internal_countifs!A:A,internal_countifs!H123),"")</f>
        <v/>
      </c>
      <c r="B123">
        <f>IFERROR(INDEX(internal_countifs!B:B,internal_countifs!H123),"")</f>
        <v/>
      </c>
      <c r="C123">
        <f>IFERROR(INDEX(internal_countifs!C:C,internal_countifs!H123),"")</f>
        <v/>
      </c>
      <c r="D123">
        <f>IFERROR(INDEX(internal_countifs!D:D,internal_countifs!H123),"")</f>
        <v/>
      </c>
      <c r="E123">
        <f>IFERROR(INDEX(internal_countifs!G:G,internal_countifs!H123),"")</f>
        <v/>
      </c>
    </row>
    <row r="124">
      <c r="A124">
        <f>IFERROR(INDEX(internal_countifs!A:A,internal_countifs!H124),"")</f>
        <v/>
      </c>
      <c r="B124">
        <f>IFERROR(INDEX(internal_countifs!B:B,internal_countifs!H124),"")</f>
        <v/>
      </c>
      <c r="C124">
        <f>IFERROR(INDEX(internal_countifs!C:C,internal_countifs!H124),"")</f>
        <v/>
      </c>
      <c r="D124">
        <f>IFERROR(INDEX(internal_countifs!D:D,internal_countifs!H124),"")</f>
        <v/>
      </c>
      <c r="E124">
        <f>IFERROR(INDEX(internal_countifs!G:G,internal_countifs!H124),"")</f>
        <v/>
      </c>
    </row>
    <row r="125">
      <c r="A125">
        <f>IFERROR(INDEX(internal_countifs!A:A,internal_countifs!H125),"")</f>
        <v/>
      </c>
      <c r="B125">
        <f>IFERROR(INDEX(internal_countifs!B:B,internal_countifs!H125),"")</f>
        <v/>
      </c>
      <c r="C125">
        <f>IFERROR(INDEX(internal_countifs!C:C,internal_countifs!H125),"")</f>
        <v/>
      </c>
      <c r="D125">
        <f>IFERROR(INDEX(internal_countifs!D:D,internal_countifs!H125),"")</f>
        <v/>
      </c>
      <c r="E125">
        <f>IFERROR(INDEX(internal_countifs!G:G,internal_countifs!H125),"")</f>
        <v/>
      </c>
    </row>
    <row r="126">
      <c r="A126">
        <f>IFERROR(INDEX(internal_countifs!A:A,internal_countifs!H126),"")</f>
        <v/>
      </c>
      <c r="B126">
        <f>IFERROR(INDEX(internal_countifs!B:B,internal_countifs!H126),"")</f>
        <v/>
      </c>
      <c r="C126">
        <f>IFERROR(INDEX(internal_countifs!C:C,internal_countifs!H126),"")</f>
        <v/>
      </c>
      <c r="D126">
        <f>IFERROR(INDEX(internal_countifs!D:D,internal_countifs!H126),"")</f>
        <v/>
      </c>
      <c r="E126">
        <f>IFERROR(INDEX(internal_countifs!G:G,internal_countifs!H126),"")</f>
        <v/>
      </c>
    </row>
    <row r="127">
      <c r="A127">
        <f>IFERROR(INDEX(internal_countifs!A:A,internal_countifs!H127),"")</f>
        <v/>
      </c>
      <c r="B127">
        <f>IFERROR(INDEX(internal_countifs!B:B,internal_countifs!H127),"")</f>
        <v/>
      </c>
      <c r="C127">
        <f>IFERROR(INDEX(internal_countifs!C:C,internal_countifs!H127),"")</f>
        <v/>
      </c>
      <c r="D127">
        <f>IFERROR(INDEX(internal_countifs!D:D,internal_countifs!H127),"")</f>
        <v/>
      </c>
      <c r="E127">
        <f>IFERROR(INDEX(internal_countifs!G:G,internal_countifs!H127),"")</f>
        <v/>
      </c>
    </row>
    <row r="128">
      <c r="A128">
        <f>IFERROR(INDEX(internal_countifs!A:A,internal_countifs!H128),"")</f>
        <v/>
      </c>
      <c r="B128">
        <f>IFERROR(INDEX(internal_countifs!B:B,internal_countifs!H128),"")</f>
        <v/>
      </c>
      <c r="C128">
        <f>IFERROR(INDEX(internal_countifs!C:C,internal_countifs!H128),"")</f>
        <v/>
      </c>
      <c r="D128">
        <f>IFERROR(INDEX(internal_countifs!D:D,internal_countifs!H128),"")</f>
        <v/>
      </c>
      <c r="E128">
        <f>IFERROR(INDEX(internal_countifs!G:G,internal_countifs!H128),"")</f>
        <v/>
      </c>
    </row>
    <row r="129">
      <c r="A129">
        <f>IFERROR(INDEX(internal_countifs!A:A,internal_countifs!H129),"")</f>
        <v/>
      </c>
      <c r="B129">
        <f>IFERROR(INDEX(internal_countifs!B:B,internal_countifs!H129),"")</f>
        <v/>
      </c>
      <c r="C129">
        <f>IFERROR(INDEX(internal_countifs!C:C,internal_countifs!H129),"")</f>
        <v/>
      </c>
      <c r="D129">
        <f>IFERROR(INDEX(internal_countifs!D:D,internal_countifs!H129),"")</f>
        <v/>
      </c>
      <c r="E129">
        <f>IFERROR(INDEX(internal_countifs!G:G,internal_countifs!H129),"")</f>
        <v/>
      </c>
    </row>
    <row r="130">
      <c r="A130">
        <f>IFERROR(INDEX(internal_countifs!A:A,internal_countifs!H130),"")</f>
        <v/>
      </c>
      <c r="B130">
        <f>IFERROR(INDEX(internal_countifs!B:B,internal_countifs!H130),"")</f>
        <v/>
      </c>
      <c r="C130">
        <f>IFERROR(INDEX(internal_countifs!C:C,internal_countifs!H130),"")</f>
        <v/>
      </c>
      <c r="D130">
        <f>IFERROR(INDEX(internal_countifs!D:D,internal_countifs!H130),"")</f>
        <v/>
      </c>
      <c r="E130">
        <f>IFERROR(INDEX(internal_countifs!G:G,internal_countifs!H130),"")</f>
        <v/>
      </c>
    </row>
    <row r="131">
      <c r="A131">
        <f>IFERROR(INDEX(internal_countifs!A:A,internal_countifs!H131),"")</f>
        <v/>
      </c>
      <c r="B131">
        <f>IFERROR(INDEX(internal_countifs!B:B,internal_countifs!H131),"")</f>
        <v/>
      </c>
      <c r="C131">
        <f>IFERROR(INDEX(internal_countifs!C:C,internal_countifs!H131),"")</f>
        <v/>
      </c>
      <c r="D131">
        <f>IFERROR(INDEX(internal_countifs!D:D,internal_countifs!H131),"")</f>
        <v/>
      </c>
      <c r="E131">
        <f>IFERROR(INDEX(internal_countifs!G:G,internal_countifs!H131),"")</f>
        <v/>
      </c>
    </row>
    <row r="132">
      <c r="A132">
        <f>IFERROR(INDEX(internal_countifs!A:A,internal_countifs!H132),"")</f>
        <v/>
      </c>
      <c r="B132">
        <f>IFERROR(INDEX(internal_countifs!B:B,internal_countifs!H132),"")</f>
        <v/>
      </c>
      <c r="C132">
        <f>IFERROR(INDEX(internal_countifs!C:C,internal_countifs!H132),"")</f>
        <v/>
      </c>
      <c r="D132">
        <f>IFERROR(INDEX(internal_countifs!D:D,internal_countifs!H132),"")</f>
        <v/>
      </c>
      <c r="E132">
        <f>IFERROR(INDEX(internal_countifs!G:G,internal_countifs!H132),"")</f>
        <v/>
      </c>
    </row>
    <row r="133">
      <c r="A133">
        <f>IFERROR(INDEX(internal_countifs!A:A,internal_countifs!H133),"")</f>
        <v/>
      </c>
      <c r="B133">
        <f>IFERROR(INDEX(internal_countifs!B:B,internal_countifs!H133),"")</f>
        <v/>
      </c>
      <c r="C133">
        <f>IFERROR(INDEX(internal_countifs!C:C,internal_countifs!H133),"")</f>
        <v/>
      </c>
      <c r="D133">
        <f>IFERROR(INDEX(internal_countifs!D:D,internal_countifs!H133),"")</f>
        <v/>
      </c>
      <c r="E133">
        <f>IFERROR(INDEX(internal_countifs!G:G,internal_countifs!H133),"")</f>
        <v/>
      </c>
    </row>
    <row r="134">
      <c r="A134">
        <f>IFERROR(INDEX(internal_countifs!A:A,internal_countifs!H134),"")</f>
        <v/>
      </c>
      <c r="B134">
        <f>IFERROR(INDEX(internal_countifs!B:B,internal_countifs!H134),"")</f>
        <v/>
      </c>
      <c r="C134">
        <f>IFERROR(INDEX(internal_countifs!C:C,internal_countifs!H134),"")</f>
        <v/>
      </c>
      <c r="D134">
        <f>IFERROR(INDEX(internal_countifs!D:D,internal_countifs!H134),"")</f>
        <v/>
      </c>
      <c r="E134">
        <f>IFERROR(INDEX(internal_countifs!G:G,internal_countifs!H134),"")</f>
        <v/>
      </c>
    </row>
    <row r="135">
      <c r="A135">
        <f>IFERROR(INDEX(internal_countifs!A:A,internal_countifs!H135),"")</f>
        <v/>
      </c>
      <c r="B135">
        <f>IFERROR(INDEX(internal_countifs!B:B,internal_countifs!H135),"")</f>
        <v/>
      </c>
      <c r="C135">
        <f>IFERROR(INDEX(internal_countifs!C:C,internal_countifs!H135),"")</f>
        <v/>
      </c>
      <c r="D135">
        <f>IFERROR(INDEX(internal_countifs!D:D,internal_countifs!H135),"")</f>
        <v/>
      </c>
      <c r="E135">
        <f>IFERROR(INDEX(internal_countifs!G:G,internal_countifs!H135),"")</f>
        <v/>
      </c>
    </row>
    <row r="136">
      <c r="A136">
        <f>IFERROR(INDEX(internal_countifs!A:A,internal_countifs!H136),"")</f>
        <v/>
      </c>
      <c r="B136">
        <f>IFERROR(INDEX(internal_countifs!B:B,internal_countifs!H136),"")</f>
        <v/>
      </c>
      <c r="C136">
        <f>IFERROR(INDEX(internal_countifs!C:C,internal_countifs!H136),"")</f>
        <v/>
      </c>
      <c r="D136">
        <f>IFERROR(INDEX(internal_countifs!D:D,internal_countifs!H136),"")</f>
        <v/>
      </c>
      <c r="E136">
        <f>IFERROR(INDEX(internal_countifs!G:G,internal_countifs!H136),"")</f>
        <v/>
      </c>
    </row>
    <row r="137">
      <c r="A137">
        <f>IFERROR(INDEX(internal_countifs!A:A,internal_countifs!H137),"")</f>
        <v/>
      </c>
      <c r="B137">
        <f>IFERROR(INDEX(internal_countifs!B:B,internal_countifs!H137),"")</f>
        <v/>
      </c>
      <c r="C137">
        <f>IFERROR(INDEX(internal_countifs!C:C,internal_countifs!H137),"")</f>
        <v/>
      </c>
      <c r="D137">
        <f>IFERROR(INDEX(internal_countifs!D:D,internal_countifs!H137),"")</f>
        <v/>
      </c>
      <c r="E137">
        <f>IFERROR(INDEX(internal_countifs!G:G,internal_countifs!H137),"")</f>
        <v/>
      </c>
    </row>
    <row r="138">
      <c r="A138">
        <f>IFERROR(INDEX(internal_countifs!A:A,internal_countifs!H138),"")</f>
        <v/>
      </c>
      <c r="B138">
        <f>IFERROR(INDEX(internal_countifs!B:B,internal_countifs!H138),"")</f>
        <v/>
      </c>
      <c r="C138">
        <f>IFERROR(INDEX(internal_countifs!C:C,internal_countifs!H138),"")</f>
        <v/>
      </c>
      <c r="D138">
        <f>IFERROR(INDEX(internal_countifs!D:D,internal_countifs!H138),"")</f>
        <v/>
      </c>
      <c r="E138">
        <f>IFERROR(INDEX(internal_countifs!G:G,internal_countifs!H138),"")</f>
        <v/>
      </c>
    </row>
    <row r="139">
      <c r="A139">
        <f>IFERROR(INDEX(internal_countifs!A:A,internal_countifs!H139),"")</f>
        <v/>
      </c>
      <c r="B139">
        <f>IFERROR(INDEX(internal_countifs!B:B,internal_countifs!H139),"")</f>
        <v/>
      </c>
      <c r="C139">
        <f>IFERROR(INDEX(internal_countifs!C:C,internal_countifs!H139),"")</f>
        <v/>
      </c>
      <c r="D139">
        <f>IFERROR(INDEX(internal_countifs!D:D,internal_countifs!H139),"")</f>
        <v/>
      </c>
      <c r="E139">
        <f>IFERROR(INDEX(internal_countifs!G:G,internal_countifs!H139),"")</f>
        <v/>
      </c>
    </row>
    <row r="140">
      <c r="A140">
        <f>IFERROR(INDEX(internal_countifs!A:A,internal_countifs!H140),"")</f>
        <v/>
      </c>
      <c r="B140">
        <f>IFERROR(INDEX(internal_countifs!B:B,internal_countifs!H140),"")</f>
        <v/>
      </c>
      <c r="C140">
        <f>IFERROR(INDEX(internal_countifs!C:C,internal_countifs!H140),"")</f>
        <v/>
      </c>
      <c r="D140">
        <f>IFERROR(INDEX(internal_countifs!D:D,internal_countifs!H140),"")</f>
        <v/>
      </c>
      <c r="E140">
        <f>IFERROR(INDEX(internal_countifs!G:G,internal_countifs!H140),"")</f>
        <v/>
      </c>
    </row>
    <row r="141">
      <c r="A141">
        <f>IFERROR(INDEX(internal_countifs!A:A,internal_countifs!H141),"")</f>
        <v/>
      </c>
      <c r="B141">
        <f>IFERROR(INDEX(internal_countifs!B:B,internal_countifs!H141),"")</f>
        <v/>
      </c>
      <c r="C141">
        <f>IFERROR(INDEX(internal_countifs!C:C,internal_countifs!H141),"")</f>
        <v/>
      </c>
      <c r="D141">
        <f>IFERROR(INDEX(internal_countifs!D:D,internal_countifs!H141),"")</f>
        <v/>
      </c>
      <c r="E141">
        <f>IFERROR(INDEX(internal_countifs!G:G,internal_countifs!H141),"")</f>
        <v/>
      </c>
    </row>
    <row r="142">
      <c r="A142">
        <f>IFERROR(INDEX(internal_countifs!A:A,internal_countifs!H142),"")</f>
        <v/>
      </c>
      <c r="B142">
        <f>IFERROR(INDEX(internal_countifs!B:B,internal_countifs!H142),"")</f>
        <v/>
      </c>
      <c r="C142">
        <f>IFERROR(INDEX(internal_countifs!C:C,internal_countifs!H142),"")</f>
        <v/>
      </c>
      <c r="D142">
        <f>IFERROR(INDEX(internal_countifs!D:D,internal_countifs!H142),"")</f>
        <v/>
      </c>
      <c r="E142">
        <f>IFERROR(INDEX(internal_countifs!G:G,internal_countifs!H142),"")</f>
        <v/>
      </c>
    </row>
    <row r="143">
      <c r="A143">
        <f>IFERROR(INDEX(internal_countifs!A:A,internal_countifs!H143),"")</f>
        <v/>
      </c>
      <c r="B143">
        <f>IFERROR(INDEX(internal_countifs!B:B,internal_countifs!H143),"")</f>
        <v/>
      </c>
      <c r="C143">
        <f>IFERROR(INDEX(internal_countifs!C:C,internal_countifs!H143),"")</f>
        <v/>
      </c>
      <c r="D143">
        <f>IFERROR(INDEX(internal_countifs!D:D,internal_countifs!H143),"")</f>
        <v/>
      </c>
      <c r="E143">
        <f>IFERROR(INDEX(internal_countifs!G:G,internal_countifs!H143),"")</f>
        <v/>
      </c>
    </row>
    <row r="144">
      <c r="A144">
        <f>IFERROR(INDEX(internal_countifs!A:A,internal_countifs!H144),"")</f>
        <v/>
      </c>
      <c r="B144">
        <f>IFERROR(INDEX(internal_countifs!B:B,internal_countifs!H144),"")</f>
        <v/>
      </c>
      <c r="C144">
        <f>IFERROR(INDEX(internal_countifs!C:C,internal_countifs!H144),"")</f>
        <v/>
      </c>
      <c r="D144">
        <f>IFERROR(INDEX(internal_countifs!D:D,internal_countifs!H144),"")</f>
        <v/>
      </c>
      <c r="E144">
        <f>IFERROR(INDEX(internal_countifs!G:G,internal_countifs!H144),"")</f>
        <v/>
      </c>
    </row>
    <row r="145">
      <c r="A145">
        <f>IFERROR(INDEX(internal_countifs!A:A,internal_countifs!H145),"")</f>
        <v/>
      </c>
      <c r="B145">
        <f>IFERROR(INDEX(internal_countifs!B:B,internal_countifs!H145),"")</f>
        <v/>
      </c>
      <c r="C145">
        <f>IFERROR(INDEX(internal_countifs!C:C,internal_countifs!H145),"")</f>
        <v/>
      </c>
      <c r="D145">
        <f>IFERROR(INDEX(internal_countifs!D:D,internal_countifs!H145),"")</f>
        <v/>
      </c>
      <c r="E145">
        <f>IFERROR(INDEX(internal_countifs!G:G,internal_countifs!H145),"")</f>
        <v/>
      </c>
    </row>
    <row r="146">
      <c r="A146">
        <f>IFERROR(INDEX(internal_countifs!A:A,internal_countifs!H146),"")</f>
        <v/>
      </c>
      <c r="B146">
        <f>IFERROR(INDEX(internal_countifs!B:B,internal_countifs!H146),"")</f>
        <v/>
      </c>
      <c r="C146">
        <f>IFERROR(INDEX(internal_countifs!C:C,internal_countifs!H146),"")</f>
        <v/>
      </c>
      <c r="D146">
        <f>IFERROR(INDEX(internal_countifs!D:D,internal_countifs!H146),"")</f>
        <v/>
      </c>
      <c r="E146">
        <f>IFERROR(INDEX(internal_countifs!G:G,internal_countifs!H146),"")</f>
        <v/>
      </c>
    </row>
    <row r="147">
      <c r="A147">
        <f>IFERROR(INDEX(internal_countifs!A:A,internal_countifs!H147),"")</f>
        <v/>
      </c>
      <c r="B147">
        <f>IFERROR(INDEX(internal_countifs!B:B,internal_countifs!H147),"")</f>
        <v/>
      </c>
      <c r="C147">
        <f>IFERROR(INDEX(internal_countifs!C:C,internal_countifs!H147),"")</f>
        <v/>
      </c>
      <c r="D147">
        <f>IFERROR(INDEX(internal_countifs!D:D,internal_countifs!H147),"")</f>
        <v/>
      </c>
      <c r="E147">
        <f>IFERROR(INDEX(internal_countifs!G:G,internal_countifs!H147),"")</f>
        <v/>
      </c>
    </row>
    <row r="148">
      <c r="A148">
        <f>IFERROR(INDEX(internal_countifs!A:A,internal_countifs!H148),"")</f>
        <v/>
      </c>
      <c r="B148">
        <f>IFERROR(INDEX(internal_countifs!B:B,internal_countifs!H148),"")</f>
        <v/>
      </c>
      <c r="C148">
        <f>IFERROR(INDEX(internal_countifs!C:C,internal_countifs!H148),"")</f>
        <v/>
      </c>
      <c r="D148">
        <f>IFERROR(INDEX(internal_countifs!D:D,internal_countifs!H148),"")</f>
        <v/>
      </c>
      <c r="E148">
        <f>IFERROR(INDEX(internal_countifs!G:G,internal_countifs!H148),"")</f>
        <v/>
      </c>
    </row>
    <row r="149">
      <c r="A149">
        <f>IFERROR(INDEX(internal_countifs!A:A,internal_countifs!H149),"")</f>
        <v/>
      </c>
      <c r="B149">
        <f>IFERROR(INDEX(internal_countifs!B:B,internal_countifs!H149),"")</f>
        <v/>
      </c>
      <c r="C149">
        <f>IFERROR(INDEX(internal_countifs!C:C,internal_countifs!H149),"")</f>
        <v/>
      </c>
      <c r="D149">
        <f>IFERROR(INDEX(internal_countifs!D:D,internal_countifs!H149),"")</f>
        <v/>
      </c>
      <c r="E149">
        <f>IFERROR(INDEX(internal_countifs!G:G,internal_countifs!H149),"")</f>
        <v/>
      </c>
    </row>
    <row r="150">
      <c r="A150">
        <f>IFERROR(INDEX(internal_countifs!A:A,internal_countifs!H150),"")</f>
        <v/>
      </c>
      <c r="B150">
        <f>IFERROR(INDEX(internal_countifs!B:B,internal_countifs!H150),"")</f>
        <v/>
      </c>
      <c r="C150">
        <f>IFERROR(INDEX(internal_countifs!C:C,internal_countifs!H150),"")</f>
        <v/>
      </c>
      <c r="D150">
        <f>IFERROR(INDEX(internal_countifs!D:D,internal_countifs!H150),"")</f>
        <v/>
      </c>
      <c r="E150">
        <f>IFERROR(INDEX(internal_countifs!G:G,internal_countifs!H150),"")</f>
        <v/>
      </c>
    </row>
    <row r="151">
      <c r="A151">
        <f>IFERROR(INDEX(internal_countifs!A:A,internal_countifs!H151),"")</f>
        <v/>
      </c>
      <c r="B151">
        <f>IFERROR(INDEX(internal_countifs!B:B,internal_countifs!H151),"")</f>
        <v/>
      </c>
      <c r="C151">
        <f>IFERROR(INDEX(internal_countifs!C:C,internal_countifs!H151),"")</f>
        <v/>
      </c>
      <c r="D151">
        <f>IFERROR(INDEX(internal_countifs!D:D,internal_countifs!H151),"")</f>
        <v/>
      </c>
      <c r="E151">
        <f>IFERROR(INDEX(internal_countifs!G:G,internal_countifs!H151),"")</f>
        <v/>
      </c>
    </row>
    <row r="152">
      <c r="A152">
        <f>IFERROR(INDEX(internal_countifs!A:A,internal_countifs!H152),"")</f>
        <v/>
      </c>
      <c r="B152">
        <f>IFERROR(INDEX(internal_countifs!B:B,internal_countifs!H152),"")</f>
        <v/>
      </c>
      <c r="C152">
        <f>IFERROR(INDEX(internal_countifs!C:C,internal_countifs!H152),"")</f>
        <v/>
      </c>
      <c r="D152">
        <f>IFERROR(INDEX(internal_countifs!D:D,internal_countifs!H152),"")</f>
        <v/>
      </c>
      <c r="E152">
        <f>IFERROR(INDEX(internal_countifs!G:G,internal_countifs!H152),"")</f>
        <v/>
      </c>
    </row>
    <row r="153">
      <c r="A153">
        <f>IFERROR(INDEX(internal_countifs!A:A,internal_countifs!H153),"")</f>
        <v/>
      </c>
      <c r="B153">
        <f>IFERROR(INDEX(internal_countifs!B:B,internal_countifs!H153),"")</f>
        <v/>
      </c>
      <c r="C153">
        <f>IFERROR(INDEX(internal_countifs!C:C,internal_countifs!H153),"")</f>
        <v/>
      </c>
      <c r="D153">
        <f>IFERROR(INDEX(internal_countifs!D:D,internal_countifs!H153),"")</f>
        <v/>
      </c>
      <c r="E153">
        <f>IFERROR(INDEX(internal_countifs!G:G,internal_countifs!H153),"")</f>
        <v/>
      </c>
    </row>
    <row r="154">
      <c r="A154">
        <f>IFERROR(INDEX(internal_countifs!A:A,internal_countifs!H154),"")</f>
        <v/>
      </c>
      <c r="B154">
        <f>IFERROR(INDEX(internal_countifs!B:B,internal_countifs!H154),"")</f>
        <v/>
      </c>
      <c r="C154">
        <f>IFERROR(INDEX(internal_countifs!C:C,internal_countifs!H154),"")</f>
        <v/>
      </c>
      <c r="D154">
        <f>IFERROR(INDEX(internal_countifs!D:D,internal_countifs!H154),"")</f>
        <v/>
      </c>
      <c r="E154">
        <f>IFERROR(INDEX(internal_countifs!G:G,internal_countifs!H154),"")</f>
        <v/>
      </c>
    </row>
    <row r="155">
      <c r="A155">
        <f>IFERROR(INDEX(internal_countifs!A:A,internal_countifs!H155),"")</f>
        <v/>
      </c>
      <c r="B155">
        <f>IFERROR(INDEX(internal_countifs!B:B,internal_countifs!H155),"")</f>
        <v/>
      </c>
      <c r="C155">
        <f>IFERROR(INDEX(internal_countifs!C:C,internal_countifs!H155),"")</f>
        <v/>
      </c>
      <c r="D155">
        <f>IFERROR(INDEX(internal_countifs!D:D,internal_countifs!H155),"")</f>
        <v/>
      </c>
      <c r="E155">
        <f>IFERROR(INDEX(internal_countifs!G:G,internal_countifs!H155),"")</f>
        <v/>
      </c>
    </row>
    <row r="156">
      <c r="A156">
        <f>IFERROR(INDEX(internal_countifs!A:A,internal_countifs!H156),"")</f>
        <v/>
      </c>
      <c r="B156">
        <f>IFERROR(INDEX(internal_countifs!B:B,internal_countifs!H156),"")</f>
        <v/>
      </c>
      <c r="C156">
        <f>IFERROR(INDEX(internal_countifs!C:C,internal_countifs!H156),"")</f>
        <v/>
      </c>
      <c r="D156">
        <f>IFERROR(INDEX(internal_countifs!D:D,internal_countifs!H156),"")</f>
        <v/>
      </c>
      <c r="E156">
        <f>IFERROR(INDEX(internal_countifs!G:G,internal_countifs!H156),"")</f>
        <v/>
      </c>
    </row>
    <row r="157">
      <c r="A157">
        <f>IFERROR(INDEX(internal_countifs!A:A,internal_countifs!H157),"")</f>
        <v/>
      </c>
      <c r="B157">
        <f>IFERROR(INDEX(internal_countifs!B:B,internal_countifs!H157),"")</f>
        <v/>
      </c>
      <c r="C157">
        <f>IFERROR(INDEX(internal_countifs!C:C,internal_countifs!H157),"")</f>
        <v/>
      </c>
      <c r="D157">
        <f>IFERROR(INDEX(internal_countifs!D:D,internal_countifs!H157),"")</f>
        <v/>
      </c>
      <c r="E157">
        <f>IFERROR(INDEX(internal_countifs!G:G,internal_countifs!H157),"")</f>
        <v/>
      </c>
    </row>
    <row r="158">
      <c r="A158">
        <f>IFERROR(INDEX(internal_countifs!A:A,internal_countifs!H158),"")</f>
        <v/>
      </c>
      <c r="B158">
        <f>IFERROR(INDEX(internal_countifs!B:B,internal_countifs!H158),"")</f>
        <v/>
      </c>
      <c r="C158">
        <f>IFERROR(INDEX(internal_countifs!C:C,internal_countifs!H158),"")</f>
        <v/>
      </c>
      <c r="D158">
        <f>IFERROR(INDEX(internal_countifs!D:D,internal_countifs!H158),"")</f>
        <v/>
      </c>
      <c r="E158">
        <f>IFERROR(INDEX(internal_countifs!G:G,internal_countifs!H158),"")</f>
        <v/>
      </c>
    </row>
    <row r="159">
      <c r="A159">
        <f>IFERROR(INDEX(internal_countifs!A:A,internal_countifs!H159),"")</f>
        <v/>
      </c>
      <c r="B159">
        <f>IFERROR(INDEX(internal_countifs!B:B,internal_countifs!H159),"")</f>
        <v/>
      </c>
      <c r="C159">
        <f>IFERROR(INDEX(internal_countifs!C:C,internal_countifs!H159),"")</f>
        <v/>
      </c>
      <c r="D159">
        <f>IFERROR(INDEX(internal_countifs!D:D,internal_countifs!H159),"")</f>
        <v/>
      </c>
      <c r="E159">
        <f>IFERROR(INDEX(internal_countifs!G:G,internal_countifs!H159),"")</f>
        <v/>
      </c>
    </row>
    <row r="160">
      <c r="A160">
        <f>IFERROR(INDEX(internal_countifs!A:A,internal_countifs!H160),"")</f>
        <v/>
      </c>
      <c r="B160">
        <f>IFERROR(INDEX(internal_countifs!B:B,internal_countifs!H160),"")</f>
        <v/>
      </c>
      <c r="C160">
        <f>IFERROR(INDEX(internal_countifs!C:C,internal_countifs!H160),"")</f>
        <v/>
      </c>
      <c r="D160">
        <f>IFERROR(INDEX(internal_countifs!D:D,internal_countifs!H160),"")</f>
        <v/>
      </c>
      <c r="E160">
        <f>IFERROR(INDEX(internal_countifs!G:G,internal_countifs!H160),"")</f>
        <v/>
      </c>
    </row>
    <row r="161">
      <c r="A161">
        <f>IFERROR(INDEX(internal_countifs!A:A,internal_countifs!H161),"")</f>
        <v/>
      </c>
      <c r="B161">
        <f>IFERROR(INDEX(internal_countifs!B:B,internal_countifs!H161),"")</f>
        <v/>
      </c>
      <c r="C161">
        <f>IFERROR(INDEX(internal_countifs!C:C,internal_countifs!H161),"")</f>
        <v/>
      </c>
      <c r="D161">
        <f>IFERROR(INDEX(internal_countifs!D:D,internal_countifs!H161),"")</f>
        <v/>
      </c>
      <c r="E161">
        <f>IFERROR(INDEX(internal_countifs!G:G,internal_countifs!H161),"")</f>
        <v/>
      </c>
    </row>
    <row r="162">
      <c r="A162">
        <f>IFERROR(INDEX(internal_countifs!A:A,internal_countifs!H162),"")</f>
        <v/>
      </c>
      <c r="B162">
        <f>IFERROR(INDEX(internal_countifs!B:B,internal_countifs!H162),"")</f>
        <v/>
      </c>
      <c r="C162">
        <f>IFERROR(INDEX(internal_countifs!C:C,internal_countifs!H162),"")</f>
        <v/>
      </c>
      <c r="D162">
        <f>IFERROR(INDEX(internal_countifs!D:D,internal_countifs!H162),"")</f>
        <v/>
      </c>
      <c r="E162">
        <f>IFERROR(INDEX(internal_countifs!G:G,internal_countifs!H162),"")</f>
        <v/>
      </c>
    </row>
    <row r="163">
      <c r="A163">
        <f>IFERROR(INDEX(internal_countifs!A:A,internal_countifs!H163),"")</f>
        <v/>
      </c>
      <c r="B163">
        <f>IFERROR(INDEX(internal_countifs!B:B,internal_countifs!H163),"")</f>
        <v/>
      </c>
      <c r="C163">
        <f>IFERROR(INDEX(internal_countifs!C:C,internal_countifs!H163),"")</f>
        <v/>
      </c>
      <c r="D163">
        <f>IFERROR(INDEX(internal_countifs!D:D,internal_countifs!H163),"")</f>
        <v/>
      </c>
      <c r="E163">
        <f>IFERROR(INDEX(internal_countifs!G:G,internal_countifs!H163),"")</f>
        <v/>
      </c>
    </row>
    <row r="164">
      <c r="A164">
        <f>IFERROR(INDEX(internal_countifs!A:A,internal_countifs!H164),"")</f>
        <v/>
      </c>
      <c r="B164">
        <f>IFERROR(INDEX(internal_countifs!B:B,internal_countifs!H164),"")</f>
        <v/>
      </c>
      <c r="C164">
        <f>IFERROR(INDEX(internal_countifs!C:C,internal_countifs!H164),"")</f>
        <v/>
      </c>
      <c r="D164">
        <f>IFERROR(INDEX(internal_countifs!D:D,internal_countifs!H164),"")</f>
        <v/>
      </c>
      <c r="E164">
        <f>IFERROR(INDEX(internal_countifs!G:G,internal_countifs!H164),"")</f>
        <v/>
      </c>
    </row>
    <row r="165">
      <c r="A165">
        <f>IFERROR(INDEX(internal_countifs!A:A,internal_countifs!H165),"")</f>
        <v/>
      </c>
      <c r="B165">
        <f>IFERROR(INDEX(internal_countifs!B:B,internal_countifs!H165),"")</f>
        <v/>
      </c>
      <c r="C165">
        <f>IFERROR(INDEX(internal_countifs!C:C,internal_countifs!H165),"")</f>
        <v/>
      </c>
      <c r="D165">
        <f>IFERROR(INDEX(internal_countifs!D:D,internal_countifs!H165),"")</f>
        <v/>
      </c>
      <c r="E165">
        <f>IFERROR(INDEX(internal_countifs!G:G,internal_countifs!H165),"")</f>
        <v/>
      </c>
    </row>
    <row r="166">
      <c r="A166">
        <f>IFERROR(INDEX(internal_countifs!A:A,internal_countifs!H166),"")</f>
        <v/>
      </c>
      <c r="B166">
        <f>IFERROR(INDEX(internal_countifs!B:B,internal_countifs!H166),"")</f>
        <v/>
      </c>
      <c r="C166">
        <f>IFERROR(INDEX(internal_countifs!C:C,internal_countifs!H166),"")</f>
        <v/>
      </c>
      <c r="D166">
        <f>IFERROR(INDEX(internal_countifs!D:D,internal_countifs!H166),"")</f>
        <v/>
      </c>
      <c r="E166">
        <f>IFERROR(INDEX(internal_countifs!G:G,internal_countifs!H166),"")</f>
        <v/>
      </c>
    </row>
    <row r="167">
      <c r="A167">
        <f>IFERROR(INDEX(internal_countifs!A:A,internal_countifs!H167),"")</f>
        <v/>
      </c>
      <c r="B167">
        <f>IFERROR(INDEX(internal_countifs!B:B,internal_countifs!H167),"")</f>
        <v/>
      </c>
      <c r="C167">
        <f>IFERROR(INDEX(internal_countifs!C:C,internal_countifs!H167),"")</f>
        <v/>
      </c>
      <c r="D167">
        <f>IFERROR(INDEX(internal_countifs!D:D,internal_countifs!H167),"")</f>
        <v/>
      </c>
      <c r="E167">
        <f>IFERROR(INDEX(internal_countifs!G:G,internal_countifs!H167),"")</f>
        <v/>
      </c>
    </row>
    <row r="168">
      <c r="A168">
        <f>IFERROR(INDEX(internal_countifs!A:A,internal_countifs!H168),"")</f>
        <v/>
      </c>
      <c r="B168">
        <f>IFERROR(INDEX(internal_countifs!B:B,internal_countifs!H168),"")</f>
        <v/>
      </c>
      <c r="C168">
        <f>IFERROR(INDEX(internal_countifs!C:C,internal_countifs!H168),"")</f>
        <v/>
      </c>
      <c r="D168">
        <f>IFERROR(INDEX(internal_countifs!D:D,internal_countifs!H168),"")</f>
        <v/>
      </c>
      <c r="E168">
        <f>IFERROR(INDEX(internal_countifs!G:G,internal_countifs!H168),"")</f>
        <v/>
      </c>
    </row>
    <row r="169">
      <c r="A169">
        <f>IFERROR(INDEX(internal_countifs!A:A,internal_countifs!H169),"")</f>
        <v/>
      </c>
      <c r="B169">
        <f>IFERROR(INDEX(internal_countifs!B:B,internal_countifs!H169),"")</f>
        <v/>
      </c>
      <c r="C169">
        <f>IFERROR(INDEX(internal_countifs!C:C,internal_countifs!H169),"")</f>
        <v/>
      </c>
      <c r="D169">
        <f>IFERROR(INDEX(internal_countifs!D:D,internal_countifs!H169),"")</f>
        <v/>
      </c>
      <c r="E169">
        <f>IFERROR(INDEX(internal_countifs!G:G,internal_countifs!H169),"")</f>
        <v/>
      </c>
    </row>
    <row r="170">
      <c r="A170">
        <f>IFERROR(INDEX(internal_countifs!A:A,internal_countifs!H170),"")</f>
        <v/>
      </c>
      <c r="B170">
        <f>IFERROR(INDEX(internal_countifs!B:B,internal_countifs!H170),"")</f>
        <v/>
      </c>
      <c r="C170">
        <f>IFERROR(INDEX(internal_countifs!C:C,internal_countifs!H170),"")</f>
        <v/>
      </c>
      <c r="D170">
        <f>IFERROR(INDEX(internal_countifs!D:D,internal_countifs!H170),"")</f>
        <v/>
      </c>
      <c r="E170">
        <f>IFERROR(INDEX(internal_countifs!G:G,internal_countifs!H170),"")</f>
        <v/>
      </c>
    </row>
    <row r="171">
      <c r="A171">
        <f>IFERROR(INDEX(internal_countifs!A:A,internal_countifs!H171),"")</f>
        <v/>
      </c>
      <c r="B171">
        <f>IFERROR(INDEX(internal_countifs!B:B,internal_countifs!H171),"")</f>
        <v/>
      </c>
      <c r="C171">
        <f>IFERROR(INDEX(internal_countifs!C:C,internal_countifs!H171),"")</f>
        <v/>
      </c>
      <c r="D171">
        <f>IFERROR(INDEX(internal_countifs!D:D,internal_countifs!H171),"")</f>
        <v/>
      </c>
      <c r="E171">
        <f>IFERROR(INDEX(internal_countifs!G:G,internal_countifs!H171),"")</f>
        <v/>
      </c>
    </row>
    <row r="172">
      <c r="A172">
        <f>IFERROR(INDEX(internal_countifs!A:A,internal_countifs!H172),"")</f>
        <v/>
      </c>
      <c r="B172">
        <f>IFERROR(INDEX(internal_countifs!B:B,internal_countifs!H172),"")</f>
        <v/>
      </c>
      <c r="C172">
        <f>IFERROR(INDEX(internal_countifs!C:C,internal_countifs!H172),"")</f>
        <v/>
      </c>
      <c r="D172">
        <f>IFERROR(INDEX(internal_countifs!D:D,internal_countifs!H172),"")</f>
        <v/>
      </c>
      <c r="E172">
        <f>IFERROR(INDEX(internal_countifs!G:G,internal_countifs!H172),"")</f>
        <v/>
      </c>
    </row>
    <row r="173">
      <c r="A173">
        <f>IFERROR(INDEX(internal_countifs!A:A,internal_countifs!H173),"")</f>
        <v/>
      </c>
      <c r="B173">
        <f>IFERROR(INDEX(internal_countifs!B:B,internal_countifs!H173),"")</f>
        <v/>
      </c>
      <c r="C173">
        <f>IFERROR(INDEX(internal_countifs!C:C,internal_countifs!H173),"")</f>
        <v/>
      </c>
      <c r="D173">
        <f>IFERROR(INDEX(internal_countifs!D:D,internal_countifs!H173),"")</f>
        <v/>
      </c>
      <c r="E173">
        <f>IFERROR(INDEX(internal_countifs!G:G,internal_countifs!H173),"")</f>
        <v/>
      </c>
    </row>
    <row r="174">
      <c r="A174">
        <f>IFERROR(INDEX(internal_countifs!A:A,internal_countifs!H174),"")</f>
        <v/>
      </c>
      <c r="B174">
        <f>IFERROR(INDEX(internal_countifs!B:B,internal_countifs!H174),"")</f>
        <v/>
      </c>
      <c r="C174">
        <f>IFERROR(INDEX(internal_countifs!C:C,internal_countifs!H174),"")</f>
        <v/>
      </c>
      <c r="D174">
        <f>IFERROR(INDEX(internal_countifs!D:D,internal_countifs!H174),"")</f>
        <v/>
      </c>
      <c r="E174">
        <f>IFERROR(INDEX(internal_countifs!G:G,internal_countifs!H174),"")</f>
        <v/>
      </c>
    </row>
    <row r="175">
      <c r="A175">
        <f>IFERROR(INDEX(internal_countifs!A:A,internal_countifs!H175),"")</f>
        <v/>
      </c>
      <c r="B175">
        <f>IFERROR(INDEX(internal_countifs!B:B,internal_countifs!H175),"")</f>
        <v/>
      </c>
      <c r="C175">
        <f>IFERROR(INDEX(internal_countifs!C:C,internal_countifs!H175),"")</f>
        <v/>
      </c>
      <c r="D175">
        <f>IFERROR(INDEX(internal_countifs!D:D,internal_countifs!H175),"")</f>
        <v/>
      </c>
      <c r="E175">
        <f>IFERROR(INDEX(internal_countifs!G:G,internal_countifs!H175),"")</f>
        <v/>
      </c>
    </row>
    <row r="176">
      <c r="A176">
        <f>IFERROR(INDEX(internal_countifs!A:A,internal_countifs!H176),"")</f>
        <v/>
      </c>
      <c r="B176">
        <f>IFERROR(INDEX(internal_countifs!B:B,internal_countifs!H176),"")</f>
        <v/>
      </c>
      <c r="C176">
        <f>IFERROR(INDEX(internal_countifs!C:C,internal_countifs!H176),"")</f>
        <v/>
      </c>
      <c r="D176">
        <f>IFERROR(INDEX(internal_countifs!D:D,internal_countifs!H176),"")</f>
        <v/>
      </c>
      <c r="E176">
        <f>IFERROR(INDEX(internal_countifs!G:G,internal_countifs!H176),"")</f>
        <v/>
      </c>
    </row>
    <row r="177">
      <c r="A177">
        <f>IFERROR(INDEX(internal_countifs!A:A,internal_countifs!H177),"")</f>
        <v/>
      </c>
      <c r="B177">
        <f>IFERROR(INDEX(internal_countifs!B:B,internal_countifs!H177),"")</f>
        <v/>
      </c>
      <c r="C177">
        <f>IFERROR(INDEX(internal_countifs!C:C,internal_countifs!H177),"")</f>
        <v/>
      </c>
      <c r="D177">
        <f>IFERROR(INDEX(internal_countifs!D:D,internal_countifs!H177),"")</f>
        <v/>
      </c>
      <c r="E177">
        <f>IFERROR(INDEX(internal_countifs!G:G,internal_countifs!H177),"")</f>
        <v/>
      </c>
    </row>
    <row r="178">
      <c r="A178">
        <f>IFERROR(INDEX(internal_countifs!A:A,internal_countifs!H178),"")</f>
        <v/>
      </c>
      <c r="B178">
        <f>IFERROR(INDEX(internal_countifs!B:B,internal_countifs!H178),"")</f>
        <v/>
      </c>
      <c r="C178">
        <f>IFERROR(INDEX(internal_countifs!C:C,internal_countifs!H178),"")</f>
        <v/>
      </c>
      <c r="D178">
        <f>IFERROR(INDEX(internal_countifs!D:D,internal_countifs!H178),"")</f>
        <v/>
      </c>
      <c r="E178">
        <f>IFERROR(INDEX(internal_countifs!G:G,internal_countifs!H178),"")</f>
        <v/>
      </c>
    </row>
    <row r="179">
      <c r="A179">
        <f>IFERROR(INDEX(internal_countifs!A:A,internal_countifs!H179),"")</f>
        <v/>
      </c>
      <c r="B179">
        <f>IFERROR(INDEX(internal_countifs!B:B,internal_countifs!H179),"")</f>
        <v/>
      </c>
      <c r="C179">
        <f>IFERROR(INDEX(internal_countifs!C:C,internal_countifs!H179),"")</f>
        <v/>
      </c>
      <c r="D179">
        <f>IFERROR(INDEX(internal_countifs!D:D,internal_countifs!H179),"")</f>
        <v/>
      </c>
      <c r="E179">
        <f>IFERROR(INDEX(internal_countifs!G:G,internal_countifs!H179),"")</f>
        <v/>
      </c>
    </row>
    <row r="180">
      <c r="A180">
        <f>IFERROR(INDEX(internal_countifs!A:A,internal_countifs!H180),"")</f>
        <v/>
      </c>
      <c r="B180">
        <f>IFERROR(INDEX(internal_countifs!B:B,internal_countifs!H180),"")</f>
        <v/>
      </c>
      <c r="C180">
        <f>IFERROR(INDEX(internal_countifs!C:C,internal_countifs!H180),"")</f>
        <v/>
      </c>
      <c r="D180">
        <f>IFERROR(INDEX(internal_countifs!D:D,internal_countifs!H180),"")</f>
        <v/>
      </c>
      <c r="E180">
        <f>IFERROR(INDEX(internal_countifs!G:G,internal_countifs!H180),"")</f>
        <v/>
      </c>
    </row>
    <row r="181">
      <c r="A181">
        <f>IFERROR(INDEX(internal_countifs!A:A,internal_countifs!H181),"")</f>
        <v/>
      </c>
      <c r="B181">
        <f>IFERROR(INDEX(internal_countifs!B:B,internal_countifs!H181),"")</f>
        <v/>
      </c>
      <c r="C181">
        <f>IFERROR(INDEX(internal_countifs!C:C,internal_countifs!H181),"")</f>
        <v/>
      </c>
      <c r="D181">
        <f>IFERROR(INDEX(internal_countifs!D:D,internal_countifs!H181),"")</f>
        <v/>
      </c>
      <c r="E181">
        <f>IFERROR(INDEX(internal_countifs!G:G,internal_countifs!H181),"")</f>
        <v/>
      </c>
    </row>
    <row r="182">
      <c r="A182">
        <f>IFERROR(INDEX(internal_countifs!A:A,internal_countifs!H182),"")</f>
        <v/>
      </c>
      <c r="B182">
        <f>IFERROR(INDEX(internal_countifs!B:B,internal_countifs!H182),"")</f>
        <v/>
      </c>
      <c r="C182">
        <f>IFERROR(INDEX(internal_countifs!C:C,internal_countifs!H182),"")</f>
        <v/>
      </c>
      <c r="D182">
        <f>IFERROR(INDEX(internal_countifs!D:D,internal_countifs!H182),"")</f>
        <v/>
      </c>
      <c r="E182">
        <f>IFERROR(INDEX(internal_countifs!G:G,internal_countifs!H182),"")</f>
        <v/>
      </c>
    </row>
    <row r="183">
      <c r="A183">
        <f>IFERROR(INDEX(internal_countifs!A:A,internal_countifs!H183),"")</f>
        <v/>
      </c>
      <c r="B183">
        <f>IFERROR(INDEX(internal_countifs!B:B,internal_countifs!H183),"")</f>
        <v/>
      </c>
      <c r="C183">
        <f>IFERROR(INDEX(internal_countifs!C:C,internal_countifs!H183),"")</f>
        <v/>
      </c>
      <c r="D183">
        <f>IFERROR(INDEX(internal_countifs!D:D,internal_countifs!H183),"")</f>
        <v/>
      </c>
      <c r="E183">
        <f>IFERROR(INDEX(internal_countifs!G:G,internal_countifs!H183),"")</f>
        <v/>
      </c>
    </row>
    <row r="184">
      <c r="A184">
        <f>IFERROR(INDEX(internal_countifs!A:A,internal_countifs!H184),"")</f>
        <v/>
      </c>
      <c r="B184">
        <f>IFERROR(INDEX(internal_countifs!B:B,internal_countifs!H184),"")</f>
        <v/>
      </c>
      <c r="C184">
        <f>IFERROR(INDEX(internal_countifs!C:C,internal_countifs!H184),"")</f>
        <v/>
      </c>
      <c r="D184">
        <f>IFERROR(INDEX(internal_countifs!D:D,internal_countifs!H184),"")</f>
        <v/>
      </c>
      <c r="E184">
        <f>IFERROR(INDEX(internal_countifs!G:G,internal_countifs!H184),"")</f>
        <v/>
      </c>
    </row>
    <row r="185">
      <c r="A185">
        <f>IFERROR(INDEX(internal_countifs!A:A,internal_countifs!H185),"")</f>
        <v/>
      </c>
      <c r="B185">
        <f>IFERROR(INDEX(internal_countifs!B:B,internal_countifs!H185),"")</f>
        <v/>
      </c>
      <c r="C185">
        <f>IFERROR(INDEX(internal_countifs!C:C,internal_countifs!H185),"")</f>
        <v/>
      </c>
      <c r="D185">
        <f>IFERROR(INDEX(internal_countifs!D:D,internal_countifs!H185),"")</f>
        <v/>
      </c>
      <c r="E185">
        <f>IFERROR(INDEX(internal_countifs!G:G,internal_countifs!H185),"")</f>
        <v/>
      </c>
    </row>
    <row r="186">
      <c r="A186">
        <f>IFERROR(INDEX(internal_countifs!A:A,internal_countifs!H186),"")</f>
        <v/>
      </c>
      <c r="B186">
        <f>IFERROR(INDEX(internal_countifs!B:B,internal_countifs!H186),"")</f>
        <v/>
      </c>
      <c r="C186">
        <f>IFERROR(INDEX(internal_countifs!C:C,internal_countifs!H186),"")</f>
        <v/>
      </c>
      <c r="D186">
        <f>IFERROR(INDEX(internal_countifs!D:D,internal_countifs!H186),"")</f>
        <v/>
      </c>
      <c r="E186">
        <f>IFERROR(INDEX(internal_countifs!G:G,internal_countifs!H186),"")</f>
        <v/>
      </c>
    </row>
    <row r="187">
      <c r="A187">
        <f>IFERROR(INDEX(internal_countifs!A:A,internal_countifs!H187),"")</f>
        <v/>
      </c>
      <c r="B187">
        <f>IFERROR(INDEX(internal_countifs!B:B,internal_countifs!H187),"")</f>
        <v/>
      </c>
      <c r="C187">
        <f>IFERROR(INDEX(internal_countifs!C:C,internal_countifs!H187),"")</f>
        <v/>
      </c>
      <c r="D187">
        <f>IFERROR(INDEX(internal_countifs!D:D,internal_countifs!H187),"")</f>
        <v/>
      </c>
      <c r="E187">
        <f>IFERROR(INDEX(internal_countifs!G:G,internal_countifs!H187),"")</f>
        <v/>
      </c>
    </row>
    <row r="188">
      <c r="A188">
        <f>IFERROR(INDEX(internal_countifs!A:A,internal_countifs!H188),"")</f>
        <v/>
      </c>
      <c r="B188">
        <f>IFERROR(INDEX(internal_countifs!B:B,internal_countifs!H188),"")</f>
        <v/>
      </c>
      <c r="C188">
        <f>IFERROR(INDEX(internal_countifs!C:C,internal_countifs!H188),"")</f>
        <v/>
      </c>
      <c r="D188">
        <f>IFERROR(INDEX(internal_countifs!D:D,internal_countifs!H188),"")</f>
        <v/>
      </c>
      <c r="E188">
        <f>IFERROR(INDEX(internal_countifs!G:G,internal_countifs!H188),"")</f>
        <v/>
      </c>
    </row>
    <row r="189">
      <c r="A189">
        <f>IFERROR(INDEX(internal_countifs!A:A,internal_countifs!H189),"")</f>
        <v/>
      </c>
      <c r="B189">
        <f>IFERROR(INDEX(internal_countifs!B:B,internal_countifs!H189),"")</f>
        <v/>
      </c>
      <c r="C189">
        <f>IFERROR(INDEX(internal_countifs!C:C,internal_countifs!H189),"")</f>
        <v/>
      </c>
      <c r="D189">
        <f>IFERROR(INDEX(internal_countifs!D:D,internal_countifs!H189),"")</f>
        <v/>
      </c>
      <c r="E189">
        <f>IFERROR(INDEX(internal_countifs!G:G,internal_countifs!H189),"")</f>
        <v/>
      </c>
    </row>
    <row r="190">
      <c r="A190">
        <f>IFERROR(INDEX(internal_countifs!A:A,internal_countifs!H190),"")</f>
        <v/>
      </c>
      <c r="B190">
        <f>IFERROR(INDEX(internal_countifs!B:B,internal_countifs!H190),"")</f>
        <v/>
      </c>
      <c r="C190">
        <f>IFERROR(INDEX(internal_countifs!C:C,internal_countifs!H190),"")</f>
        <v/>
      </c>
      <c r="D190">
        <f>IFERROR(INDEX(internal_countifs!D:D,internal_countifs!H190),"")</f>
        <v/>
      </c>
      <c r="E190">
        <f>IFERROR(INDEX(internal_countifs!G:G,internal_countifs!H190),"")</f>
        <v/>
      </c>
    </row>
    <row r="191">
      <c r="A191">
        <f>IFERROR(INDEX(internal_countifs!A:A,internal_countifs!H191),"")</f>
        <v/>
      </c>
      <c r="B191">
        <f>IFERROR(INDEX(internal_countifs!B:B,internal_countifs!H191),"")</f>
        <v/>
      </c>
      <c r="C191">
        <f>IFERROR(INDEX(internal_countifs!C:C,internal_countifs!H191),"")</f>
        <v/>
      </c>
      <c r="D191">
        <f>IFERROR(INDEX(internal_countifs!D:D,internal_countifs!H191),"")</f>
        <v/>
      </c>
      <c r="E191">
        <f>IFERROR(INDEX(internal_countifs!G:G,internal_countifs!H191),"")</f>
        <v/>
      </c>
    </row>
    <row r="192">
      <c r="A192">
        <f>IFERROR(INDEX(internal_countifs!A:A,internal_countifs!H192),"")</f>
        <v/>
      </c>
      <c r="B192">
        <f>IFERROR(INDEX(internal_countifs!B:B,internal_countifs!H192),"")</f>
        <v/>
      </c>
      <c r="C192">
        <f>IFERROR(INDEX(internal_countifs!C:C,internal_countifs!H192),"")</f>
        <v/>
      </c>
      <c r="D192">
        <f>IFERROR(INDEX(internal_countifs!D:D,internal_countifs!H192),"")</f>
        <v/>
      </c>
      <c r="E192">
        <f>IFERROR(INDEX(internal_countifs!G:G,internal_countifs!H192),"")</f>
        <v/>
      </c>
    </row>
    <row r="193">
      <c r="A193">
        <f>IFERROR(INDEX(internal_countifs!A:A,internal_countifs!H193),"")</f>
        <v/>
      </c>
      <c r="B193">
        <f>IFERROR(INDEX(internal_countifs!B:B,internal_countifs!H193),"")</f>
        <v/>
      </c>
      <c r="C193">
        <f>IFERROR(INDEX(internal_countifs!C:C,internal_countifs!H193),"")</f>
        <v/>
      </c>
      <c r="D193">
        <f>IFERROR(INDEX(internal_countifs!D:D,internal_countifs!H193),"")</f>
        <v/>
      </c>
      <c r="E193">
        <f>IFERROR(INDEX(internal_countifs!G:G,internal_countifs!H193),"")</f>
        <v/>
      </c>
    </row>
    <row r="194">
      <c r="A194">
        <f>IFERROR(INDEX(internal_countifs!A:A,internal_countifs!H194),"")</f>
        <v/>
      </c>
      <c r="B194">
        <f>IFERROR(INDEX(internal_countifs!B:B,internal_countifs!H194),"")</f>
        <v/>
      </c>
      <c r="C194">
        <f>IFERROR(INDEX(internal_countifs!C:C,internal_countifs!H194),"")</f>
        <v/>
      </c>
      <c r="D194">
        <f>IFERROR(INDEX(internal_countifs!D:D,internal_countifs!H194),"")</f>
        <v/>
      </c>
      <c r="E194">
        <f>IFERROR(INDEX(internal_countifs!G:G,internal_countifs!H194),"")</f>
        <v/>
      </c>
    </row>
    <row r="195">
      <c r="A195">
        <f>IFERROR(INDEX(internal_countifs!A:A,internal_countifs!H195),"")</f>
        <v/>
      </c>
      <c r="B195">
        <f>IFERROR(INDEX(internal_countifs!B:B,internal_countifs!H195),"")</f>
        <v/>
      </c>
      <c r="C195">
        <f>IFERROR(INDEX(internal_countifs!C:C,internal_countifs!H195),"")</f>
        <v/>
      </c>
      <c r="D195">
        <f>IFERROR(INDEX(internal_countifs!D:D,internal_countifs!H195),"")</f>
        <v/>
      </c>
      <c r="E195">
        <f>IFERROR(INDEX(internal_countifs!G:G,internal_countifs!H195),"")</f>
        <v/>
      </c>
    </row>
    <row r="196">
      <c r="A196">
        <f>IFERROR(INDEX(internal_countifs!A:A,internal_countifs!H196),"")</f>
        <v/>
      </c>
      <c r="B196">
        <f>IFERROR(INDEX(internal_countifs!B:B,internal_countifs!H196),"")</f>
        <v/>
      </c>
      <c r="C196">
        <f>IFERROR(INDEX(internal_countifs!C:C,internal_countifs!H196),"")</f>
        <v/>
      </c>
      <c r="D196">
        <f>IFERROR(INDEX(internal_countifs!D:D,internal_countifs!H196),"")</f>
        <v/>
      </c>
      <c r="E196">
        <f>IFERROR(INDEX(internal_countifs!G:G,internal_countifs!H196),"")</f>
        <v/>
      </c>
    </row>
    <row r="197">
      <c r="A197">
        <f>IFERROR(INDEX(internal_countifs!A:A,internal_countifs!H197),"")</f>
        <v/>
      </c>
      <c r="B197">
        <f>IFERROR(INDEX(internal_countifs!B:B,internal_countifs!H197),"")</f>
        <v/>
      </c>
      <c r="C197">
        <f>IFERROR(INDEX(internal_countifs!C:C,internal_countifs!H197),"")</f>
        <v/>
      </c>
      <c r="D197">
        <f>IFERROR(INDEX(internal_countifs!D:D,internal_countifs!H197),"")</f>
        <v/>
      </c>
      <c r="E197">
        <f>IFERROR(INDEX(internal_countifs!G:G,internal_countifs!H197),"")</f>
        <v/>
      </c>
    </row>
    <row r="198">
      <c r="A198">
        <f>IFERROR(INDEX(internal_countifs!A:A,internal_countifs!H198),"")</f>
        <v/>
      </c>
      <c r="B198">
        <f>IFERROR(INDEX(internal_countifs!B:B,internal_countifs!H198),"")</f>
        <v/>
      </c>
      <c r="C198">
        <f>IFERROR(INDEX(internal_countifs!C:C,internal_countifs!H198),"")</f>
        <v/>
      </c>
      <c r="D198">
        <f>IFERROR(INDEX(internal_countifs!D:D,internal_countifs!H198),"")</f>
        <v/>
      </c>
      <c r="E198">
        <f>IFERROR(INDEX(internal_countifs!G:G,internal_countifs!H198),"")</f>
        <v/>
      </c>
    </row>
    <row r="199">
      <c r="A199">
        <f>IFERROR(INDEX(internal_countifs!A:A,internal_countifs!H199),"")</f>
        <v/>
      </c>
      <c r="B199">
        <f>IFERROR(INDEX(internal_countifs!B:B,internal_countifs!H199),"")</f>
        <v/>
      </c>
      <c r="C199">
        <f>IFERROR(INDEX(internal_countifs!C:C,internal_countifs!H199),"")</f>
        <v/>
      </c>
      <c r="D199">
        <f>IFERROR(INDEX(internal_countifs!D:D,internal_countifs!H199),"")</f>
        <v/>
      </c>
      <c r="E199">
        <f>IFERROR(INDEX(internal_countifs!G:G,internal_countifs!H199),"")</f>
        <v/>
      </c>
    </row>
    <row r="200">
      <c r="A200">
        <f>IFERROR(INDEX(internal_countifs!A:A,internal_countifs!H200),"")</f>
        <v/>
      </c>
      <c r="B200">
        <f>IFERROR(INDEX(internal_countifs!B:B,internal_countifs!H200),"")</f>
        <v/>
      </c>
      <c r="C200">
        <f>IFERROR(INDEX(internal_countifs!C:C,internal_countifs!H200),"")</f>
        <v/>
      </c>
      <c r="D200">
        <f>IFERROR(INDEX(internal_countifs!D:D,internal_countifs!H200),"")</f>
        <v/>
      </c>
      <c r="E200">
        <f>IFERROR(INDEX(internal_countifs!G:G,internal_countifs!H200),"")</f>
        <v/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0" customWidth="1" min="2" max="2"/>
    <col width="10" customWidth="1" min="3" max="3"/>
    <col width="22" customWidth="1" min="4" max="4"/>
  </cols>
  <sheetData>
    <row r="1">
      <c r="A1" s="1" t="inlineStr">
        <is>
          <t>Account</t>
        </is>
      </c>
      <c r="B1" s="1" t="inlineStr">
        <is>
          <t>Month</t>
        </is>
      </c>
      <c r="C1" s="1" t="inlineStr">
        <is>
          <t>Year</t>
        </is>
      </c>
      <c r="D1" s="1" t="inlineStr">
        <is>
          <t>Amount</t>
        </is>
      </c>
    </row>
    <row r="2">
      <c r="A2" t="inlineStr">
        <is>
          <t>BCA-1234567890</t>
        </is>
      </c>
      <c r="B2" t="n">
        <v>7</v>
      </c>
      <c r="C2" t="n">
        <v>2025</v>
      </c>
      <c r="D2" s="2">
        <f>50000000.0+SUMIFS('Journal Accounting'!$D:$D,'Journal Accounting'!$C:$C,"BCA-1234567890")-SUMIFS('Journal Accounting'!$E:$E,'Journal Accounting'!$C:$C,"BCA-1234567890")</f>
        <v/>
      </c>
    </row>
    <row r="3">
      <c r="A3" t="inlineStr">
        <is>
          <t>Modal</t>
        </is>
      </c>
      <c r="B3" t="n">
        <v>7</v>
      </c>
      <c r="C3" t="n">
        <v>2025</v>
      </c>
      <c r="D3" s="2">
        <f>-50000000.0+SUMIFS('Journal Accounting'!$D:$D,'Journal Accounting'!$C:$C,"Modal")-SUMIFS('Journal Accounting'!$E:$E,'Journal Accounting'!$C:$C,"Modal")</f>
        <v/>
      </c>
    </row>
    <row r="4">
      <c r="A4" t="inlineStr">
        <is>
          <t>Penjualan / Pendapatan Usaha</t>
        </is>
      </c>
      <c r="B4" t="n">
        <v>7</v>
      </c>
      <c r="C4" t="n">
        <v>2025</v>
      </c>
      <c r="D4" s="2">
        <f>SUMIFS('Journal Accounting'!$D:$D,'Journal Accounting'!$C:$C,"Penjualan / Pendapatan Usaha")-SUMIFS('Journal Accounting'!$E:$E,'Journal Accounting'!$C:$C,"Penjualan / Pendapatan Usaha")</f>
        <v/>
      </c>
    </row>
    <row r="5">
      <c r="A5" t="inlineStr">
        <is>
          <t>Pendapatan Bunga Bank</t>
        </is>
      </c>
      <c r="B5" t="n">
        <v>7</v>
      </c>
      <c r="C5" t="n">
        <v>2025</v>
      </c>
      <c r="D5" s="2">
        <f>SUMIFS('Journal Accounting'!$D:$D,'Journal Accounting'!$C:$C,"Pendapatan Bunga Bank")-SUMIFS('Journal Accounting'!$E:$E,'Journal Accounting'!$C:$C,"Pendapatan Bunga Bank")</f>
        <v/>
      </c>
    </row>
    <row r="6">
      <c r="A6" t="inlineStr">
        <is>
          <t>Biaya Administrasi Bank</t>
        </is>
      </c>
      <c r="B6" t="n">
        <v>7</v>
      </c>
      <c r="C6" t="n">
        <v>2025</v>
      </c>
      <c r="D6" s="2">
        <f>SUMIFS('Journal Accounting'!$D:$D,'Journal Accounting'!$C:$C,"Biaya Administrasi Bank")-SUMIFS('Journal Accounting'!$E:$E,'Journal Accounting'!$C:$C,"Biaya Administrasi Bank")</f>
        <v/>
      </c>
    </row>
    <row r="7">
      <c r="A7" t="inlineStr">
        <is>
          <t>Biaya Gaji</t>
        </is>
      </c>
      <c r="B7" t="n">
        <v>7</v>
      </c>
      <c r="C7" t="n">
        <v>2025</v>
      </c>
      <c r="D7" s="2">
        <f>SUMIFS('Journal Accounting'!$D:$D,'Journal Accounting'!$C:$C,"Biaya Gaji")-SUMIFS('Journal Accounting'!$E:$E,'Journal Accounting'!$C:$C,"Biaya Gaji")</f>
        <v/>
      </c>
    </row>
    <row r="8">
      <c r="A8" t="inlineStr">
        <is>
          <t>Biaya Listrik, Air, Telepon</t>
        </is>
      </c>
      <c r="B8" t="n">
        <v>7</v>
      </c>
      <c r="C8" t="n">
        <v>2025</v>
      </c>
      <c r="D8" s="2">
        <f>SUMIFS('Journal Accounting'!$D:$D,'Journal Accounting'!$C:$C,"Biaya Listrik, Air, Telepon")-SUMIFS('Journal Accounting'!$E:$E,'Journal Accounting'!$C:$C,"Biaya Listrik, Air, Telepon")</f>
        <v/>
      </c>
    </row>
    <row r="9">
      <c r="A9" t="inlineStr">
        <is>
          <t>Pajak atas Pendapatan Bunga Bank</t>
        </is>
      </c>
      <c r="B9" t="n">
        <v>7</v>
      </c>
      <c r="C9" t="n">
        <v>2025</v>
      </c>
      <c r="D9" s="2">
        <f>SUMIFS('Journal Accounting'!$D:$D,'Journal Accounting'!$C:$C,"Pajak atas Pendapatan Bunga Bank")-SUMIFS('Journal Accounting'!$E:$E,'Journal Accounting'!$C:$C,"Pajak atas Pendapatan Bunga Bank")</f>
        <v/>
      </c>
    </row>
    <row r="10">
      <c r="A10" t="inlineStr">
        <is>
          <t>Beban lain-lain</t>
        </is>
      </c>
      <c r="B10" t="n">
        <v>7</v>
      </c>
      <c r="C10" t="n">
        <v>2025</v>
      </c>
      <c r="D10" s="2">
        <f>SUMIFS('Journal Accounting'!$D:$D,'Journal Accounting'!$C:$C,"Beban lain-lain")-SUMIFS('Journal Accounting'!$E:$E,'Journal Accounting'!$C:$C,"Beban lain-lain")</f>
        <v/>
      </c>
    </row>
    <row r="11">
      <c r="A11" s="4" t="inlineStr">
        <is>
          <t>SELISIH (harus 0)</t>
        </is>
      </c>
      <c r="D11" s="5">
        <f>SUM(D2:D10)</f>
        <v/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32"/>
  <sheetViews>
    <sheetView showGridLines="0" workbookViewId="0">
      <selection activeCell="A1" sqref="A1"/>
    </sheetView>
  </sheetViews>
  <sheetFormatPr baseColWidth="8" defaultRowHeight="15"/>
  <cols>
    <col width="1.82" customWidth="1" min="1" max="1"/>
    <col width="1.82" customWidth="1" min="2" max="2"/>
    <col width="1.82" customWidth="1" min="3" max="3"/>
    <col width="8" customWidth="1" min="4" max="4"/>
    <col width="28.82" customWidth="1" min="5" max="5"/>
    <col width="1.54" customWidth="1" min="6" max="6"/>
    <col width="21.54" customWidth="1" min="7" max="7"/>
    <col width="1.54" customWidth="1" min="8" max="8"/>
    <col width="28.82" customWidth="1" min="9" max="9"/>
    <col width="1.82" customWidth="1" min="10" max="10"/>
    <col width="8" customWidth="1" min="11" max="11"/>
    <col width="12" customWidth="1" min="12" max="12"/>
    <col width="22" customWidth="1" min="13" max="13"/>
  </cols>
  <sheetData>
    <row r="1">
      <c r="A1" s="6" t="inlineStr">
        <is>
          <t>PT CONTOH SEJAHTERA (LAPORAN CONTOH)</t>
        </is>
      </c>
      <c r="M1" s="7" t="inlineStr">
        <is>
          <t>PT CONTOH SEJAHTERA (LAPORAN CONTOH)</t>
        </is>
      </c>
    </row>
    <row r="2">
      <c r="A2" s="6" t="inlineStr">
        <is>
          <t>LAPORAN LABA RUGI</t>
        </is>
      </c>
      <c r="M2" s="7" t="inlineStr">
        <is>
          <t>STATEMENT OF PROFIT OR LOSS</t>
        </is>
      </c>
    </row>
    <row r="3">
      <c r="A3" s="6" t="inlineStr">
        <is>
          <t>UNTUK PERIODE YANG BERAKHIR 31 JULI 2025</t>
        </is>
      </c>
      <c r="M3" s="7" t="inlineStr">
        <is>
          <t>FOR THE PERIOD ENDED 31 JULY 2025</t>
        </is>
      </c>
    </row>
    <row r="4">
      <c r="A4" s="8" t="inlineStr">
        <is>
          <t>(Disajikan dalam Rupiah, kecuali dinyatakan lain)</t>
        </is>
      </c>
      <c r="M4" s="9" t="inlineStr">
        <is>
          <t>(Expressed in Rupiah, unless otherwise stated)</t>
        </is>
      </c>
    </row>
    <row r="6">
      <c r="G6" s="10" t="inlineStr">
        <is>
          <t>31 Juli 2025/</t>
        </is>
      </c>
    </row>
    <row r="7">
      <c r="G7" s="11" t="inlineStr">
        <is>
          <t>31 July 2025</t>
        </is>
      </c>
    </row>
    <row r="9">
      <c r="A9" s="6" t="inlineStr">
        <is>
          <t>PENDAPATAN</t>
        </is>
      </c>
      <c r="M9" s="7" t="inlineStr">
        <is>
          <t>REVENUE</t>
        </is>
      </c>
    </row>
    <row r="10">
      <c r="A10" s="8" t="inlineStr">
        <is>
          <t>Penjualan / Pendapatan Usaha</t>
        </is>
      </c>
      <c r="G10" s="12">
        <f>-SUMIFS('Trial Balance'!$D:$D,'Trial Balance'!$A:$A,"Penjualan / Pendapatan Usaha")</f>
        <v/>
      </c>
      <c r="M10" s="9" t="inlineStr">
        <is>
          <t>Sales and service revenue</t>
        </is>
      </c>
    </row>
    <row r="11">
      <c r="A11" s="6" t="inlineStr">
        <is>
          <t>Total Pendapatan</t>
        </is>
      </c>
      <c r="G11" s="13">
        <f>SUM(G10:G10)</f>
        <v/>
      </c>
      <c r="M11" s="7" t="inlineStr">
        <is>
          <t>Total Revenue</t>
        </is>
      </c>
    </row>
    <row r="12">
      <c r="A12" s="6" t="inlineStr">
        <is>
          <t>HARGA POKOK PENJUALAN</t>
        </is>
      </c>
      <c r="M12" s="7" t="inlineStr">
        <is>
          <t>COST OF REVENUE</t>
        </is>
      </c>
    </row>
    <row r="13">
      <c r="A13" s="6" t="inlineStr">
        <is>
          <t>Total Harga Pokok Penjualan</t>
        </is>
      </c>
      <c r="G13" s="13" t="n">
        <v>0</v>
      </c>
      <c r="M13" s="7" t="inlineStr">
        <is>
          <t>Total Cost of Revenue</t>
        </is>
      </c>
    </row>
    <row r="14">
      <c r="A14" s="6" t="inlineStr">
        <is>
          <t>LABA KOTOR</t>
        </is>
      </c>
      <c r="G14" s="13">
        <f>G11+G13</f>
        <v/>
      </c>
      <c r="M14" s="7" t="inlineStr">
        <is>
          <t>GROSS PROFIT</t>
        </is>
      </c>
    </row>
    <row r="15">
      <c r="A15" s="6" t="inlineStr">
        <is>
          <t>BEBAN OPERASIONAL</t>
        </is>
      </c>
      <c r="M15" s="7" t="inlineStr">
        <is>
          <t>OPERATING EXPENSES</t>
        </is>
      </c>
    </row>
    <row r="16">
      <c r="A16" s="8" t="inlineStr">
        <is>
          <t>Biaya Administrasi Bank</t>
        </is>
      </c>
      <c r="G16" s="12">
        <f>-SUMIFS('Trial Balance'!$D:$D,'Trial Balance'!$A:$A,"Biaya Administrasi Bank")</f>
        <v/>
      </c>
      <c r="M16" s="9" t="inlineStr">
        <is>
          <t>Bank charges</t>
        </is>
      </c>
    </row>
    <row r="17">
      <c r="A17" s="8" t="inlineStr">
        <is>
          <t>Biaya Gaji</t>
        </is>
      </c>
      <c r="G17" s="12">
        <f>-SUMIFS('Trial Balance'!$D:$D,'Trial Balance'!$A:$A,"Biaya Gaji")</f>
        <v/>
      </c>
      <c r="M17" s="9" t="inlineStr">
        <is>
          <t>Salaries and wages</t>
        </is>
      </c>
    </row>
    <row r="18">
      <c r="A18" s="8" t="inlineStr">
        <is>
          <t>Biaya Listrik, Air, Telepon</t>
        </is>
      </c>
      <c r="G18" s="12">
        <f>-SUMIFS('Trial Balance'!$D:$D,'Trial Balance'!$A:$A,"Biaya Listrik, Air, Telepon")</f>
        <v/>
      </c>
      <c r="M18" s="9" t="inlineStr">
        <is>
          <t>Electricity, water and telephone</t>
        </is>
      </c>
    </row>
    <row r="19">
      <c r="A19" s="6" t="inlineStr">
        <is>
          <t>Total Beban Operasional</t>
        </is>
      </c>
      <c r="G19" s="13">
        <f>SUM(G16:G18)</f>
        <v/>
      </c>
      <c r="M19" s="7" t="inlineStr">
        <is>
          <t>Total Operating Expenses</t>
        </is>
      </c>
    </row>
    <row r="20">
      <c r="A20" s="6" t="inlineStr">
        <is>
          <t>LABA (RUGI) USAHA</t>
        </is>
      </c>
      <c r="G20" s="13">
        <f>G14+G19</f>
        <v/>
      </c>
      <c r="M20" s="7" t="inlineStr">
        <is>
          <t>OPERATING PROFIT (LOSS)</t>
        </is>
      </c>
    </row>
    <row r="21">
      <c r="A21" s="6" t="inlineStr">
        <is>
          <t>PENDAPATAN DAN BEBAN LAIN-LAIN</t>
        </is>
      </c>
      <c r="M21" s="7" t="inlineStr">
        <is>
          <t>OTHER INCOME AND EXPENSES</t>
        </is>
      </c>
    </row>
    <row r="22">
      <c r="A22" s="8" t="inlineStr">
        <is>
          <t>Pendapatan Bunga Bank</t>
        </is>
      </c>
      <c r="G22" s="12">
        <f>-SUMIFS('Trial Balance'!$D:$D,'Trial Balance'!$A:$A,"Pendapatan Bunga Bank")</f>
        <v/>
      </c>
      <c r="M22" s="9" t="inlineStr">
        <is>
          <t>Bank interest income</t>
        </is>
      </c>
    </row>
    <row r="23">
      <c r="A23" s="8" t="inlineStr">
        <is>
          <t>Beban lain-lain</t>
        </is>
      </c>
      <c r="G23" s="12">
        <f>-SUMIFS('Trial Balance'!$D:$D,'Trial Balance'!$A:$A,"Beban lain-lain")</f>
        <v/>
      </c>
      <c r="M23" s="9" t="inlineStr">
        <is>
          <t>Other expenses</t>
        </is>
      </c>
    </row>
    <row r="24">
      <c r="A24" s="6" t="inlineStr">
        <is>
          <t>Total Lain-lain</t>
        </is>
      </c>
      <c r="G24" s="13">
        <f>SUM(G22:G23)</f>
        <v/>
      </c>
      <c r="M24" s="7" t="inlineStr">
        <is>
          <t>Total Other Income and Expenses</t>
        </is>
      </c>
    </row>
    <row r="25">
      <c r="A25" s="6" t="inlineStr">
        <is>
          <t>LABA (RUGI) SEBELUM PAJAK</t>
        </is>
      </c>
      <c r="G25" s="13">
        <f>G20+G24</f>
        <v/>
      </c>
      <c r="M25" s="7" t="inlineStr">
        <is>
          <t>PROFIT (LOSS) BEFORE INCOME TAX</t>
        </is>
      </c>
    </row>
    <row r="26">
      <c r="A26" s="6" t="inlineStr">
        <is>
          <t>PAJAK</t>
        </is>
      </c>
      <c r="M26" s="7" t="inlineStr">
        <is>
          <t>INCOME TAX</t>
        </is>
      </c>
    </row>
    <row r="27">
      <c r="A27" s="8" t="inlineStr">
        <is>
          <t>Pajak atas Pendapatan Bunga Bank</t>
        </is>
      </c>
      <c r="G27" s="12">
        <f>-SUMIFS('Trial Balance'!$D:$D,'Trial Balance'!$A:$A,"Pajak atas Pendapatan Bunga Bank")</f>
        <v/>
      </c>
      <c r="M27" s="9" t="inlineStr">
        <is>
          <t>Tax on bank interest income</t>
        </is>
      </c>
    </row>
    <row r="28">
      <c r="A28" s="6" t="inlineStr">
        <is>
          <t>Total Pajak</t>
        </is>
      </c>
      <c r="G28" s="13">
        <f>SUM(G27:G27)</f>
        <v/>
      </c>
      <c r="M28" s="7" t="inlineStr">
        <is>
          <t>Total Income Tax</t>
        </is>
      </c>
    </row>
    <row r="29">
      <c r="A29" s="6" t="inlineStr">
        <is>
          <t>LABA (RUGI) BERSIH</t>
        </is>
      </c>
      <c r="G29" s="14">
        <f>G25+G28</f>
        <v/>
      </c>
      <c r="M29" s="7" t="inlineStr">
        <is>
          <t>PROFIT (LOSS) FOR THE PERIOD</t>
        </is>
      </c>
    </row>
    <row r="31">
      <c r="A31" s="15" t="inlineStr">
        <is>
          <t>Biaya ditulis negatif, sehingga setiap subtotal adalah penjumlahan biasa. Ubah angka mana pun dan seluruh subtotal ikut menyesuaikan.</t>
        </is>
      </c>
    </row>
    <row r="32">
      <c r="A32" s="15" t="inlineStr">
        <is>
          <t>Basis cash. Disusun dari mutasi rekening koran.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2026-09-13T07:47:58Z</dcterms:created>
  <dcterms:modified xmlns:dcterms="http://purl.org/dc/terms/" xmlns:xsi="http://www.w3.org/2001/XMLSchema-instance" xsi:type="dcterms:W3CDTF">2026-09-13T07:47:58Z</dcterms:modified>
</cp:coreProperties>
</file>